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getro\Desktop\Running\Merseyside Schools\2018\T&amp;F Champs\Results Folder\"/>
    </mc:Choice>
  </mc:AlternateContent>
  <xr:revisionPtr revIDLastSave="0" documentId="8_{715DCE59-3C0E-4C0D-B76F-024FE24DC851}" xr6:coauthVersionLast="33" xr6:coauthVersionMax="33" xr10:uidLastSave="{00000000-0000-0000-0000-000000000000}"/>
  <bookViews>
    <workbookView xWindow="0" yWindow="0" windowWidth="4080" windowHeight="2543" firstSheet="1" activeTab="5" xr2:uid="{00000000-000D-0000-FFFF-FFFF00000000}"/>
  </bookViews>
  <sheets>
    <sheet name="Print" sheetId="10" state="hidden" r:id="rId1"/>
    <sheet name="U13" sheetId="5" r:id="rId2"/>
    <sheet name="3000" sheetId="18" r:id="rId3"/>
    <sheet name="U15" sheetId="14" r:id="rId4"/>
    <sheet name="U17" sheetId="16" r:id="rId5"/>
    <sheet name="U20" sheetId="20" r:id="rId6"/>
    <sheet name="Numbers" sheetId="11" state="hidden" r:id="rId7"/>
  </sheets>
  <definedNames>
    <definedName name="_xlnm.Print_Area" localSheetId="6">Numbers!$A$1:$AD$319</definedName>
  </definedNames>
  <calcPr calcId="162913"/>
</workbook>
</file>

<file path=xl/calcChain.xml><?xml version="1.0" encoding="utf-8"?>
<calcChain xmlns="http://schemas.openxmlformats.org/spreadsheetml/2006/main">
  <c r="H137" i="14" l="1"/>
  <c r="I137" i="14"/>
  <c r="H138" i="14"/>
  <c r="I138" i="14"/>
  <c r="H139" i="14"/>
  <c r="I139" i="14"/>
  <c r="H140" i="14"/>
  <c r="I140" i="14"/>
  <c r="H141" i="14"/>
  <c r="I141" i="14"/>
  <c r="H142" i="14"/>
  <c r="I142" i="14"/>
  <c r="I136" i="14"/>
  <c r="H136" i="14"/>
  <c r="B106" i="14"/>
  <c r="C106" i="14"/>
  <c r="B107" i="14"/>
  <c r="C107" i="14"/>
  <c r="B108" i="14"/>
  <c r="C108" i="14"/>
  <c r="B109" i="14"/>
  <c r="C109" i="14"/>
  <c r="B110" i="14"/>
  <c r="C110" i="14"/>
  <c r="C105" i="14"/>
  <c r="B105" i="14"/>
  <c r="C77" i="14"/>
  <c r="C78" i="14"/>
  <c r="B77" i="14"/>
  <c r="B78" i="14"/>
  <c r="C76" i="14"/>
  <c r="B76" i="14"/>
  <c r="L97" i="5"/>
  <c r="L98" i="5"/>
  <c r="L99" i="5"/>
  <c r="L100" i="5"/>
  <c r="L96" i="5"/>
  <c r="G97" i="5"/>
  <c r="G98" i="5"/>
  <c r="G99" i="5"/>
  <c r="G96" i="5"/>
  <c r="B97" i="5"/>
  <c r="B98" i="5"/>
  <c r="B96" i="5"/>
  <c r="G86" i="5"/>
  <c r="G87" i="5"/>
  <c r="G88" i="5"/>
  <c r="G89" i="5"/>
  <c r="G85" i="5"/>
  <c r="B86" i="5"/>
  <c r="B87" i="5"/>
  <c r="B88" i="5"/>
  <c r="B89" i="5"/>
  <c r="B85" i="5"/>
  <c r="G73" i="5"/>
  <c r="G74" i="5"/>
  <c r="G75" i="5"/>
  <c r="G76" i="5"/>
  <c r="G77" i="5"/>
  <c r="G72" i="5"/>
  <c r="B73" i="5"/>
  <c r="B74" i="5"/>
  <c r="B75" i="5"/>
  <c r="B72" i="5"/>
  <c r="L60" i="5"/>
  <c r="L61" i="5"/>
  <c r="L62" i="5"/>
  <c r="L59" i="5"/>
  <c r="G60" i="5"/>
  <c r="G61" i="5"/>
  <c r="G62" i="5"/>
  <c r="G63" i="5"/>
  <c r="G64" i="5"/>
  <c r="G65" i="5"/>
  <c r="G59" i="5"/>
  <c r="B60" i="5"/>
  <c r="B61" i="5"/>
  <c r="B62" i="5"/>
  <c r="B59" i="5"/>
  <c r="L48" i="5"/>
  <c r="L49" i="5"/>
  <c r="G48" i="5"/>
  <c r="G49" i="5"/>
  <c r="G50" i="5"/>
  <c r="G51" i="5"/>
  <c r="G47" i="5"/>
  <c r="B48" i="5"/>
  <c r="B47" i="5"/>
  <c r="G19" i="5"/>
  <c r="G20" i="5"/>
  <c r="G21" i="5"/>
  <c r="G18" i="5"/>
  <c r="B33" i="5"/>
  <c r="B34" i="5"/>
  <c r="B35" i="5"/>
  <c r="B32" i="5"/>
  <c r="B19" i="5"/>
  <c r="B20" i="5"/>
  <c r="B21" i="5"/>
  <c r="B22" i="5"/>
  <c r="B23" i="5"/>
  <c r="B24" i="5"/>
  <c r="B25" i="5"/>
  <c r="B18" i="5"/>
  <c r="B5" i="5"/>
  <c r="B6" i="5"/>
  <c r="B4" i="5"/>
  <c r="G5" i="5"/>
  <c r="G6" i="5"/>
  <c r="G7" i="5"/>
  <c r="G8" i="5"/>
  <c r="G4" i="5"/>
  <c r="L5" i="5"/>
  <c r="L6" i="5"/>
  <c r="L7" i="5"/>
  <c r="L8" i="5"/>
  <c r="L9" i="5"/>
  <c r="L10" i="5"/>
  <c r="L11" i="5"/>
  <c r="L4" i="5"/>
  <c r="G33" i="5"/>
  <c r="G34" i="5"/>
  <c r="G35" i="5"/>
  <c r="G36" i="5"/>
  <c r="G37" i="5"/>
  <c r="G38" i="5"/>
  <c r="G39" i="5"/>
  <c r="G40" i="5"/>
  <c r="G32" i="5"/>
  <c r="B30" i="20" l="1"/>
  <c r="C30" i="20"/>
  <c r="H30" i="20"/>
  <c r="I30" i="20"/>
  <c r="N30" i="20"/>
  <c r="O30" i="20"/>
  <c r="B31" i="20"/>
  <c r="C31" i="20"/>
  <c r="H31" i="20"/>
  <c r="I31" i="20"/>
  <c r="N31" i="20"/>
  <c r="O31" i="20"/>
  <c r="B32" i="20"/>
  <c r="C32" i="20"/>
  <c r="H32" i="20"/>
  <c r="I32" i="20"/>
  <c r="B33" i="20"/>
  <c r="C33" i="20"/>
  <c r="B34" i="20"/>
  <c r="C34" i="20"/>
  <c r="B40" i="20"/>
  <c r="C40" i="20"/>
  <c r="H40" i="20"/>
  <c r="I40" i="20"/>
  <c r="B41" i="20"/>
  <c r="C41" i="20"/>
  <c r="H41" i="20"/>
  <c r="I41" i="20"/>
  <c r="B48" i="20"/>
  <c r="C48" i="20"/>
  <c r="H48" i="20"/>
  <c r="I48" i="20"/>
  <c r="B65" i="16"/>
  <c r="C65" i="16"/>
  <c r="H65" i="16"/>
  <c r="I65" i="16"/>
  <c r="N65" i="16"/>
  <c r="O65" i="16"/>
  <c r="N76" i="16"/>
  <c r="O76" i="16"/>
  <c r="B66" i="16"/>
  <c r="C66" i="16"/>
  <c r="H66" i="16"/>
  <c r="I66" i="16"/>
  <c r="N66" i="16"/>
  <c r="O66" i="16"/>
  <c r="N77" i="16"/>
  <c r="O77" i="16"/>
  <c r="H67" i="16"/>
  <c r="I67" i="16"/>
  <c r="N67" i="16"/>
  <c r="O67" i="16"/>
  <c r="N78" i="16"/>
  <c r="O78" i="16"/>
  <c r="H68" i="16"/>
  <c r="I68" i="16"/>
  <c r="N68" i="16"/>
  <c r="O68" i="16"/>
  <c r="N79" i="16"/>
  <c r="O79" i="16"/>
  <c r="H69" i="16"/>
  <c r="I69" i="16"/>
  <c r="N69" i="16"/>
  <c r="O69" i="16"/>
  <c r="N80" i="16"/>
  <c r="O80" i="16"/>
  <c r="H70" i="16"/>
  <c r="I70" i="16"/>
  <c r="H71" i="16"/>
  <c r="I71" i="16"/>
  <c r="H72" i="16"/>
  <c r="I72" i="16"/>
  <c r="B73" i="16"/>
  <c r="B74" i="16"/>
  <c r="B75" i="16"/>
  <c r="B76" i="16"/>
  <c r="H76" i="16"/>
  <c r="B77" i="16"/>
  <c r="H77" i="16"/>
  <c r="B78" i="16"/>
  <c r="H78" i="16"/>
  <c r="B79" i="16"/>
  <c r="H79" i="16"/>
  <c r="B80" i="16"/>
  <c r="H80" i="16"/>
  <c r="B81" i="16"/>
  <c r="H81" i="16"/>
  <c r="B82" i="16"/>
  <c r="H82" i="16"/>
  <c r="B83" i="16"/>
  <c r="H83" i="16"/>
  <c r="N83" i="16"/>
  <c r="B84" i="16"/>
  <c r="H84" i="16"/>
  <c r="B85" i="16"/>
  <c r="H85" i="16"/>
  <c r="B86" i="16"/>
  <c r="H86" i="16"/>
  <c r="B87" i="16"/>
  <c r="H87" i="16"/>
  <c r="B88" i="16"/>
  <c r="H88" i="16"/>
  <c r="A91" i="16"/>
  <c r="B94" i="16"/>
  <c r="C94" i="16"/>
  <c r="H94" i="16"/>
  <c r="I94" i="16"/>
  <c r="N94" i="16"/>
  <c r="O94" i="16"/>
  <c r="N86" i="16"/>
  <c r="O86" i="16"/>
  <c r="B95" i="16"/>
  <c r="C95" i="16"/>
  <c r="H95" i="16"/>
  <c r="I95" i="16"/>
  <c r="N95" i="16"/>
  <c r="O95" i="16"/>
  <c r="N87" i="16"/>
  <c r="O87" i="16"/>
  <c r="B96" i="16"/>
  <c r="C96" i="16"/>
  <c r="H96" i="16"/>
  <c r="I96" i="16"/>
  <c r="B97" i="16"/>
  <c r="C97" i="16"/>
  <c r="B98" i="16"/>
  <c r="C98" i="16"/>
  <c r="B99" i="16"/>
  <c r="C99" i="16"/>
  <c r="A103" i="16"/>
  <c r="A114" i="16" s="1"/>
  <c r="B106" i="16"/>
  <c r="C106" i="16"/>
  <c r="H106" i="16"/>
  <c r="I106" i="16"/>
  <c r="N106" i="16"/>
  <c r="O106" i="16"/>
  <c r="B107" i="16"/>
  <c r="C107" i="16"/>
  <c r="H107" i="16"/>
  <c r="I107" i="16"/>
  <c r="N107" i="16"/>
  <c r="O107" i="16"/>
  <c r="H108" i="16"/>
  <c r="I108" i="16"/>
  <c r="H109" i="16"/>
  <c r="I109" i="16"/>
  <c r="H110" i="16"/>
  <c r="I110" i="16"/>
  <c r="B117" i="16"/>
  <c r="C117" i="16"/>
  <c r="H117" i="16"/>
  <c r="I117" i="16"/>
  <c r="N117" i="16"/>
  <c r="O117" i="16"/>
  <c r="N125" i="16"/>
  <c r="O125" i="16"/>
  <c r="B118" i="16"/>
  <c r="C118" i="16"/>
  <c r="H118" i="16"/>
  <c r="I118" i="16"/>
  <c r="N118" i="16"/>
  <c r="O118" i="16"/>
  <c r="H119" i="16"/>
  <c r="I119" i="16"/>
  <c r="N119" i="16"/>
  <c r="O119" i="16"/>
  <c r="B123" i="16"/>
  <c r="B124" i="16"/>
  <c r="B125" i="16"/>
  <c r="B126" i="16"/>
  <c r="H126" i="16"/>
  <c r="H76" i="14" l="1"/>
  <c r="I76" i="14"/>
  <c r="H77" i="14"/>
  <c r="I77" i="14"/>
  <c r="H78" i="14"/>
  <c r="I78" i="14"/>
  <c r="H79" i="14"/>
  <c r="I79" i="14"/>
  <c r="H80" i="14"/>
  <c r="I80" i="14"/>
  <c r="H83" i="14"/>
  <c r="I83" i="14"/>
  <c r="B84" i="14"/>
  <c r="H84" i="14"/>
  <c r="I84" i="14"/>
  <c r="B85" i="14"/>
  <c r="H85" i="14"/>
  <c r="I85" i="14"/>
  <c r="B86" i="14"/>
  <c r="H86" i="14"/>
  <c r="I86" i="14"/>
  <c r="B87" i="14"/>
  <c r="H87" i="14"/>
  <c r="I87" i="14"/>
  <c r="B88" i="14"/>
  <c r="H88" i="14"/>
  <c r="I88" i="14"/>
  <c r="B89" i="14"/>
  <c r="B90" i="14"/>
  <c r="B91" i="14"/>
  <c r="B92" i="14"/>
  <c r="B93" i="14"/>
  <c r="H93" i="14"/>
  <c r="I93" i="14"/>
  <c r="B94" i="14"/>
  <c r="H94" i="14"/>
  <c r="I94" i="14"/>
  <c r="B95" i="14"/>
  <c r="H95" i="14"/>
  <c r="I95" i="14"/>
  <c r="B96" i="14"/>
  <c r="H96" i="14"/>
  <c r="I96" i="14"/>
  <c r="B97" i="14"/>
  <c r="H97" i="14"/>
  <c r="I97" i="14"/>
  <c r="B98" i="14"/>
  <c r="H98" i="14"/>
  <c r="I98" i="14"/>
  <c r="B99" i="14"/>
  <c r="H99" i="14"/>
  <c r="I99" i="14"/>
  <c r="B100" i="14"/>
  <c r="H100" i="14"/>
  <c r="I100" i="14"/>
  <c r="H105" i="14"/>
  <c r="I105" i="14"/>
  <c r="H106" i="14"/>
  <c r="I106" i="14"/>
  <c r="H107" i="14"/>
  <c r="I107" i="14"/>
  <c r="H108" i="14"/>
  <c r="I108" i="14"/>
  <c r="H109" i="14"/>
  <c r="I109" i="14"/>
  <c r="B113" i="14"/>
  <c r="C113" i="14"/>
  <c r="B114" i="14"/>
  <c r="C114" i="14"/>
  <c r="B115" i="14"/>
  <c r="C115" i="14"/>
  <c r="B116" i="14"/>
  <c r="C116" i="14"/>
  <c r="B117" i="14"/>
  <c r="C117" i="14"/>
  <c r="H117" i="14"/>
  <c r="B118" i="14"/>
  <c r="C118" i="14"/>
  <c r="H118" i="14"/>
  <c r="H119" i="14"/>
  <c r="H120" i="14"/>
  <c r="H121" i="14"/>
  <c r="H122" i="14"/>
  <c r="B123" i="14"/>
  <c r="C123" i="14"/>
  <c r="H123" i="14"/>
  <c r="B124" i="14"/>
  <c r="C124" i="14"/>
  <c r="H124" i="14"/>
  <c r="B125" i="14"/>
  <c r="C125" i="14"/>
  <c r="H125" i="14"/>
  <c r="B126" i="14"/>
  <c r="C126" i="14"/>
  <c r="H126" i="14"/>
  <c r="B127" i="14"/>
  <c r="C127" i="14"/>
  <c r="H127" i="14"/>
  <c r="B128" i="14"/>
  <c r="C128" i="14"/>
  <c r="H128" i="14"/>
  <c r="B129" i="14"/>
  <c r="C129" i="14"/>
  <c r="H129" i="14"/>
  <c r="B130" i="14"/>
  <c r="C130" i="14"/>
  <c r="H130" i="14"/>
  <c r="A133" i="14"/>
  <c r="A149" i="14" s="1"/>
  <c r="A162" i="14" s="1"/>
  <c r="B136" i="14"/>
  <c r="C136" i="14"/>
  <c r="N136" i="14"/>
  <c r="O136" i="14"/>
  <c r="B137" i="14"/>
  <c r="C137" i="14"/>
  <c r="N137" i="14"/>
  <c r="O137" i="14"/>
  <c r="B138" i="14"/>
  <c r="C138" i="14"/>
  <c r="N138" i="14"/>
  <c r="O138" i="14"/>
  <c r="B139" i="14"/>
  <c r="C139" i="14"/>
  <c r="N139" i="14"/>
  <c r="O139" i="14"/>
  <c r="B140" i="14"/>
  <c r="C140" i="14"/>
  <c r="B141" i="14"/>
  <c r="C141" i="14"/>
  <c r="B142" i="14"/>
  <c r="C142" i="14"/>
  <c r="B143" i="14"/>
  <c r="C143" i="14"/>
  <c r="B144" i="14"/>
  <c r="C144" i="14"/>
  <c r="B145" i="14"/>
  <c r="C145" i="14"/>
  <c r="H145" i="14"/>
  <c r="B146" i="14"/>
  <c r="C146" i="14"/>
  <c r="H146" i="14"/>
  <c r="B152" i="14"/>
  <c r="C152" i="14"/>
  <c r="H152" i="14"/>
  <c r="I152" i="14"/>
  <c r="N152" i="14"/>
  <c r="O152" i="14"/>
  <c r="B153" i="14"/>
  <c r="C153" i="14"/>
  <c r="H153" i="14"/>
  <c r="I153" i="14"/>
  <c r="N153" i="14"/>
  <c r="O153" i="14"/>
  <c r="B154" i="14"/>
  <c r="C154" i="14"/>
  <c r="H154" i="14"/>
  <c r="I154" i="14"/>
  <c r="N154" i="14"/>
  <c r="O154" i="14"/>
  <c r="B155" i="14"/>
  <c r="C155" i="14"/>
  <c r="H155" i="14"/>
  <c r="I155" i="14"/>
  <c r="N155" i="14"/>
  <c r="O155" i="14"/>
  <c r="B156" i="14"/>
  <c r="C156" i="14"/>
  <c r="H156" i="14"/>
  <c r="I156" i="14"/>
  <c r="N156" i="14"/>
  <c r="O156" i="14"/>
  <c r="B157" i="14"/>
  <c r="C157" i="14"/>
  <c r="H157" i="14"/>
  <c r="I157" i="14"/>
  <c r="N157" i="14"/>
  <c r="O157" i="14"/>
  <c r="B158" i="14"/>
  <c r="C158" i="14"/>
  <c r="H158" i="14"/>
  <c r="I158" i="14"/>
  <c r="H159" i="14"/>
  <c r="I159" i="14"/>
  <c r="B165" i="14"/>
  <c r="C165" i="14"/>
  <c r="H165" i="14"/>
  <c r="I165" i="14"/>
  <c r="N165" i="14"/>
  <c r="O165" i="14"/>
  <c r="N105" i="14"/>
  <c r="O105" i="14"/>
  <c r="B166" i="14"/>
  <c r="C166" i="14"/>
  <c r="H166" i="14"/>
  <c r="I166" i="14"/>
  <c r="N166" i="14"/>
  <c r="O166" i="14"/>
  <c r="N106" i="14"/>
  <c r="O106" i="14"/>
  <c r="B167" i="14"/>
  <c r="C167" i="14"/>
  <c r="H167" i="14"/>
  <c r="I167" i="14"/>
  <c r="N167" i="14"/>
  <c r="O167" i="14"/>
  <c r="N107" i="14"/>
  <c r="O107" i="14"/>
  <c r="B168" i="14"/>
  <c r="C168" i="14"/>
  <c r="H168" i="14"/>
  <c r="I168" i="14"/>
  <c r="N168" i="14"/>
  <c r="O168" i="14"/>
  <c r="H169" i="14"/>
  <c r="I169" i="14"/>
  <c r="N169" i="14"/>
  <c r="O169" i="14"/>
  <c r="B170" i="14"/>
  <c r="N170" i="14"/>
  <c r="O170" i="14"/>
  <c r="B171" i="14"/>
  <c r="N171" i="14"/>
  <c r="O171" i="14"/>
  <c r="B172" i="14"/>
  <c r="H172" i="14"/>
  <c r="N172" i="14"/>
  <c r="O172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A69" i="5"/>
  <c r="A82" i="5" s="1"/>
  <c r="A93" i="5" s="1"/>
  <c r="B101" i="5"/>
  <c r="L47" i="5"/>
  <c r="I20" i="20"/>
  <c r="N5" i="20"/>
  <c r="O5" i="20"/>
  <c r="O4" i="20"/>
  <c r="N4" i="20"/>
  <c r="N5" i="14"/>
  <c r="O5" i="14"/>
  <c r="N6" i="14"/>
  <c r="O6" i="14"/>
  <c r="N7" i="14"/>
  <c r="O7" i="14"/>
  <c r="N8" i="14"/>
  <c r="O8" i="14"/>
  <c r="N9" i="14"/>
  <c r="O9" i="14"/>
  <c r="N10" i="14"/>
  <c r="O10" i="14"/>
  <c r="N11" i="14"/>
  <c r="O11" i="14"/>
  <c r="O4" i="14"/>
  <c r="N4" i="14"/>
  <c r="B5" i="14" l="1"/>
  <c r="C5" i="14"/>
  <c r="B6" i="14"/>
  <c r="C6" i="14"/>
  <c r="B7" i="14"/>
  <c r="C7" i="14"/>
  <c r="B8" i="14"/>
  <c r="C8" i="14"/>
  <c r="C4" i="14"/>
  <c r="B4" i="14"/>
  <c r="B44" i="16" l="1"/>
  <c r="C44" i="16"/>
  <c r="B45" i="16"/>
  <c r="C45" i="16"/>
  <c r="C43" i="16"/>
  <c r="B43" i="16"/>
  <c r="B51" i="14"/>
  <c r="C51" i="14"/>
  <c r="B52" i="14"/>
  <c r="C52" i="14"/>
  <c r="B53" i="14"/>
  <c r="C53" i="14"/>
  <c r="B54" i="14"/>
  <c r="C54" i="14"/>
  <c r="C50" i="14"/>
  <c r="B50" i="14"/>
  <c r="N55" i="16"/>
  <c r="O55" i="16"/>
  <c r="N56" i="16"/>
  <c r="O56" i="16"/>
  <c r="N57" i="16"/>
  <c r="O57" i="16"/>
  <c r="O54" i="16"/>
  <c r="N54" i="16"/>
  <c r="N66" i="14"/>
  <c r="O66" i="14"/>
  <c r="N67" i="14"/>
  <c r="O67" i="14"/>
  <c r="N68" i="14"/>
  <c r="O68" i="14"/>
  <c r="O65" i="14"/>
  <c r="N65" i="14"/>
  <c r="H21" i="14" l="1"/>
  <c r="I21" i="14"/>
  <c r="H22" i="14"/>
  <c r="I22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N12" i="20"/>
  <c r="O12" i="20"/>
  <c r="O11" i="20"/>
  <c r="N11" i="20"/>
  <c r="H51" i="14"/>
  <c r="I51" i="14"/>
  <c r="H52" i="14"/>
  <c r="I52" i="14"/>
  <c r="H53" i="14"/>
  <c r="I53" i="14"/>
  <c r="H54" i="14"/>
  <c r="I54" i="14"/>
  <c r="H55" i="14"/>
  <c r="I55" i="14"/>
  <c r="H56" i="14"/>
  <c r="I56" i="14"/>
  <c r="H57" i="14"/>
  <c r="I57" i="14"/>
  <c r="H58" i="14"/>
  <c r="I58" i="14"/>
  <c r="I50" i="14"/>
  <c r="H50" i="14"/>
  <c r="H44" i="16"/>
  <c r="I44" i="16"/>
  <c r="H45" i="16"/>
  <c r="I45" i="16"/>
  <c r="H46" i="16"/>
  <c r="I46" i="16"/>
  <c r="H47" i="16"/>
  <c r="I47" i="16"/>
  <c r="I43" i="16"/>
  <c r="H43" i="16"/>
  <c r="N14" i="16"/>
  <c r="O14" i="16"/>
  <c r="N15" i="16"/>
  <c r="O15" i="16"/>
  <c r="N16" i="16"/>
  <c r="O16" i="16"/>
  <c r="O13" i="16"/>
  <c r="N13" i="16"/>
  <c r="N35" i="14"/>
  <c r="O35" i="14"/>
  <c r="N36" i="14"/>
  <c r="O36" i="14"/>
  <c r="O34" i="14"/>
  <c r="N34" i="14"/>
  <c r="B5" i="18"/>
  <c r="C5" i="18"/>
  <c r="B6" i="18"/>
  <c r="C6" i="18"/>
  <c r="C4" i="18"/>
  <c r="B4" i="18"/>
  <c r="O20" i="20"/>
  <c r="N20" i="20"/>
  <c r="N51" i="14"/>
  <c r="O51" i="14"/>
  <c r="N52" i="14"/>
  <c r="O52" i="14"/>
  <c r="O50" i="14"/>
  <c r="N50" i="14"/>
  <c r="B21" i="20"/>
  <c r="C21" i="20"/>
  <c r="B22" i="20"/>
  <c r="C22" i="20"/>
  <c r="C20" i="20"/>
  <c r="B20" i="20"/>
  <c r="B25" i="16"/>
  <c r="C25" i="16"/>
  <c r="C24" i="16"/>
  <c r="B24" i="16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C34" i="14"/>
  <c r="B34" i="14"/>
  <c r="B66" i="14"/>
  <c r="C66" i="14"/>
  <c r="B67" i="14"/>
  <c r="C67" i="14"/>
  <c r="B68" i="14"/>
  <c r="C68" i="14"/>
  <c r="B69" i="14"/>
  <c r="C69" i="14"/>
  <c r="C65" i="14"/>
  <c r="B65" i="14"/>
  <c r="H5" i="20"/>
  <c r="I5" i="20"/>
  <c r="H6" i="20"/>
  <c r="I6" i="20"/>
  <c r="I4" i="20"/>
  <c r="H4" i="20"/>
  <c r="H5" i="16"/>
  <c r="I5" i="16"/>
  <c r="H6" i="16"/>
  <c r="I6" i="16"/>
  <c r="H7" i="16"/>
  <c r="I7" i="16"/>
  <c r="H8" i="16"/>
  <c r="I8" i="16"/>
  <c r="I4" i="16"/>
  <c r="H4" i="16"/>
  <c r="H13" i="14"/>
  <c r="I13" i="14"/>
  <c r="H14" i="14"/>
  <c r="I14" i="14"/>
  <c r="H15" i="14"/>
  <c r="I15" i="14"/>
  <c r="H16" i="14"/>
  <c r="I16" i="14"/>
  <c r="H17" i="14"/>
  <c r="I17" i="14"/>
  <c r="H18" i="14"/>
  <c r="I18" i="14"/>
  <c r="H5" i="14"/>
  <c r="I5" i="14"/>
  <c r="H6" i="14"/>
  <c r="I6" i="14"/>
  <c r="H7" i="14"/>
  <c r="I7" i="14"/>
  <c r="H8" i="14"/>
  <c r="I8" i="14"/>
  <c r="H9" i="14"/>
  <c r="I9" i="14"/>
  <c r="H10" i="14"/>
  <c r="I10" i="14"/>
  <c r="I4" i="14"/>
  <c r="H4" i="14"/>
  <c r="H55" i="16"/>
  <c r="H56" i="16"/>
  <c r="H57" i="16"/>
  <c r="H58" i="16"/>
  <c r="I55" i="16"/>
  <c r="I56" i="16"/>
  <c r="I57" i="16"/>
  <c r="I58" i="16"/>
  <c r="I54" i="16"/>
  <c r="H54" i="16"/>
  <c r="H66" i="14"/>
  <c r="I66" i="14"/>
  <c r="I65" i="14"/>
  <c r="H65" i="14"/>
  <c r="H35" i="14"/>
  <c r="I35" i="14"/>
  <c r="H36" i="14"/>
  <c r="I36" i="14"/>
  <c r="H37" i="14"/>
  <c r="I37" i="14"/>
  <c r="H38" i="14"/>
  <c r="I38" i="14"/>
  <c r="H39" i="14"/>
  <c r="I39" i="14"/>
  <c r="H40" i="14"/>
  <c r="I40" i="14"/>
  <c r="H41" i="14"/>
  <c r="I41" i="14"/>
  <c r="H42" i="14"/>
  <c r="I42" i="14"/>
  <c r="I34" i="14"/>
  <c r="H34" i="14"/>
  <c r="B5" i="16"/>
  <c r="C5" i="16"/>
  <c r="B6" i="16"/>
  <c r="C6" i="16"/>
  <c r="B4" i="16"/>
  <c r="H20" i="20"/>
  <c r="H25" i="16"/>
  <c r="I25" i="16"/>
  <c r="H26" i="16"/>
  <c r="I26" i="16"/>
  <c r="H27" i="16"/>
  <c r="I27" i="16"/>
  <c r="O44" i="16"/>
  <c r="N6" i="16"/>
  <c r="O6" i="16"/>
  <c r="N5" i="16"/>
  <c r="O5" i="16"/>
  <c r="O33" i="16" l="1"/>
  <c r="O34" i="16"/>
  <c r="O35" i="16"/>
  <c r="N32" i="16"/>
  <c r="O32" i="16"/>
  <c r="N33" i="16"/>
  <c r="N34" i="16"/>
  <c r="N35" i="16"/>
  <c r="N77" i="14"/>
  <c r="N78" i="14"/>
  <c r="O77" i="14"/>
  <c r="O78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A17" i="20"/>
  <c r="B13" i="20"/>
  <c r="B12" i="20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C54" i="16"/>
  <c r="B54" i="16"/>
  <c r="N44" i="16"/>
  <c r="O43" i="16"/>
  <c r="N43" i="16"/>
  <c r="H36" i="16"/>
  <c r="B36" i="16"/>
  <c r="H35" i="16"/>
  <c r="B35" i="16"/>
  <c r="H34" i="16"/>
  <c r="B34" i="16"/>
  <c r="H33" i="16"/>
  <c r="B33" i="16"/>
  <c r="O24" i="16"/>
  <c r="N24" i="16"/>
  <c r="I24" i="16"/>
  <c r="H24" i="16"/>
  <c r="A21" i="16"/>
  <c r="A40" i="16" s="1"/>
  <c r="A51" i="16" s="1"/>
  <c r="H18" i="16"/>
  <c r="B18" i="16"/>
  <c r="H17" i="16"/>
  <c r="B17" i="16"/>
  <c r="H16" i="16"/>
  <c r="B16" i="16"/>
  <c r="H15" i="16"/>
  <c r="B15" i="16"/>
  <c r="H14" i="16"/>
  <c r="B14" i="16"/>
  <c r="H13" i="16"/>
  <c r="B13" i="16"/>
  <c r="H12" i="16"/>
  <c r="B12" i="16"/>
  <c r="H11" i="16"/>
  <c r="B11" i="16"/>
  <c r="H10" i="16"/>
  <c r="B10" i="16"/>
  <c r="O4" i="16"/>
  <c r="N4" i="16"/>
  <c r="C4" i="16"/>
  <c r="B70" i="14"/>
  <c r="B59" i="14"/>
  <c r="B58" i="14"/>
  <c r="B44" i="14"/>
  <c r="A31" i="14"/>
  <c r="A47" i="14" s="1"/>
  <c r="A62" i="14" s="1"/>
  <c r="N29" i="14"/>
  <c r="B29" i="14"/>
  <c r="N28" i="14"/>
  <c r="B28" i="14"/>
  <c r="N27" i="14"/>
  <c r="B27" i="14"/>
  <c r="N26" i="14"/>
  <c r="B26" i="14"/>
  <c r="N25" i="14"/>
  <c r="B25" i="14"/>
  <c r="N24" i="14"/>
  <c r="B24" i="14"/>
  <c r="N23" i="14"/>
  <c r="B23" i="14"/>
  <c r="N22" i="14"/>
  <c r="B22" i="14"/>
  <c r="N21" i="14"/>
  <c r="B21" i="14"/>
  <c r="N20" i="14"/>
  <c r="B20" i="14"/>
  <c r="N19" i="14"/>
  <c r="B19" i="14"/>
  <c r="N18" i="14"/>
  <c r="B18" i="14"/>
  <c r="N17" i="14"/>
  <c r="B17" i="14"/>
  <c r="N16" i="14"/>
  <c r="B16" i="14"/>
  <c r="B15" i="14"/>
  <c r="B14" i="14"/>
  <c r="B13" i="14"/>
  <c r="B12" i="14"/>
  <c r="A15" i="5"/>
  <c r="B41" i="5" l="1"/>
  <c r="B12" i="5"/>
  <c r="B52" i="5" l="1"/>
</calcChain>
</file>

<file path=xl/sharedStrings.xml><?xml version="1.0" encoding="utf-8"?>
<sst xmlns="http://schemas.openxmlformats.org/spreadsheetml/2006/main" count="3148" uniqueCount="1164">
  <si>
    <t>Name</t>
  </si>
  <si>
    <t>Perf</t>
  </si>
  <si>
    <t>Pts</t>
  </si>
  <si>
    <t>Team</t>
  </si>
  <si>
    <t>100m</t>
  </si>
  <si>
    <t>200m</t>
  </si>
  <si>
    <t>800m</t>
  </si>
  <si>
    <t>1500m</t>
  </si>
  <si>
    <t>Relay</t>
  </si>
  <si>
    <t>High Jump</t>
  </si>
  <si>
    <t>Long Jump</t>
  </si>
  <si>
    <t>Triple Jump</t>
  </si>
  <si>
    <t>Discus</t>
  </si>
  <si>
    <t>Shot</t>
  </si>
  <si>
    <t>Javelin</t>
  </si>
  <si>
    <t>HJ</t>
  </si>
  <si>
    <t>LJ</t>
  </si>
  <si>
    <t>TJ</t>
  </si>
  <si>
    <t>300m</t>
  </si>
  <si>
    <t>Total</t>
  </si>
  <si>
    <t>School</t>
  </si>
  <si>
    <t>No</t>
  </si>
  <si>
    <t>Birkenhead</t>
  </si>
  <si>
    <t>Wirral GS</t>
  </si>
  <si>
    <t>Weatherhead</t>
  </si>
  <si>
    <t>West Kirby</t>
  </si>
  <si>
    <t>Junior Boys</t>
  </si>
  <si>
    <t>Inter Boys</t>
  </si>
  <si>
    <t>Junior Girls</t>
  </si>
  <si>
    <t>Inter Girls</t>
  </si>
  <si>
    <t>∑/No</t>
  </si>
  <si>
    <t>Place</t>
  </si>
  <si>
    <t/>
  </si>
  <si>
    <t>Position</t>
  </si>
  <si>
    <t>G</t>
  </si>
  <si>
    <t>GG</t>
  </si>
  <si>
    <t>St Anselm's College</t>
  </si>
  <si>
    <t>Calday GGS</t>
  </si>
  <si>
    <t xml:space="preserve"> </t>
  </si>
  <si>
    <t>Upton</t>
  </si>
  <si>
    <t>Mosslands</t>
  </si>
  <si>
    <t>Hilbre</t>
  </si>
  <si>
    <t>A</t>
  </si>
  <si>
    <t>AA</t>
  </si>
  <si>
    <t>Plessington</t>
  </si>
  <si>
    <t>H</t>
  </si>
  <si>
    <t>HH</t>
  </si>
  <si>
    <t>Birkenhead Academy</t>
  </si>
  <si>
    <t>Ben Goodwin</t>
  </si>
  <si>
    <t>Henry Bevan</t>
  </si>
  <si>
    <t>Miles Morton</t>
  </si>
  <si>
    <t>Samarth Kumar</t>
  </si>
  <si>
    <t>Tim Hurst</t>
  </si>
  <si>
    <t>Ben Travis</t>
  </si>
  <si>
    <t>Matthew Palmer</t>
  </si>
  <si>
    <t>Elliot Cotton</t>
  </si>
  <si>
    <t>David Turner</t>
  </si>
  <si>
    <t>Sonny Wills</t>
  </si>
  <si>
    <t>George McCann</t>
  </si>
  <si>
    <t>Andrew McTaggert</t>
  </si>
  <si>
    <t>Adam Dutton</t>
  </si>
  <si>
    <t>Jenson Woodward</t>
  </si>
  <si>
    <t>Edward Oulton</t>
  </si>
  <si>
    <t>Tom Walker</t>
  </si>
  <si>
    <t>Dan Walker</t>
  </si>
  <si>
    <t>Paul Keenan</t>
  </si>
  <si>
    <t>Daniel Evans</t>
  </si>
  <si>
    <t>George Last</t>
  </si>
  <si>
    <t>Matthew O'Hare</t>
  </si>
  <si>
    <t>Edward Azurdia</t>
  </si>
  <si>
    <t>George Fraser</t>
  </si>
  <si>
    <t>William Reay</t>
  </si>
  <si>
    <t>Camilla Azurdia</t>
  </si>
  <si>
    <t>Emmeline Barry</t>
  </si>
  <si>
    <t>Caitlin Watson</t>
  </si>
  <si>
    <t>Lara Abraham</t>
  </si>
  <si>
    <t>Esme Brennan</t>
  </si>
  <si>
    <t>Elizabeth Hyatt</t>
  </si>
  <si>
    <t>Emma Cooke</t>
  </si>
  <si>
    <t>Clara Hernan-Gomez Alonso</t>
  </si>
  <si>
    <t>Molly Rogerson-Bevan</t>
  </si>
  <si>
    <t>Charlotte Cullen</t>
  </si>
  <si>
    <t>Caroline Hurst</t>
  </si>
  <si>
    <t>Maria Hernan-G Alonso</t>
  </si>
  <si>
    <t>Phoebe James</t>
  </si>
  <si>
    <t>Georgia Varey</t>
  </si>
  <si>
    <t>Jessica Basnet</t>
  </si>
  <si>
    <t>Ellie Corlett</t>
  </si>
  <si>
    <t>Jess Pulford</t>
  </si>
  <si>
    <t>Joe GAWITH</t>
  </si>
  <si>
    <t>Harry BALL</t>
  </si>
  <si>
    <t>Jake QUARMBY</t>
  </si>
  <si>
    <t>Flynn JONES</t>
  </si>
  <si>
    <t>Jake QURAMBY</t>
  </si>
  <si>
    <t>Shubang NAGOLIMATH</t>
  </si>
  <si>
    <t>Daniel FRANKEL</t>
  </si>
  <si>
    <t>Matt BRYAN</t>
  </si>
  <si>
    <t>Matt LEISING</t>
  </si>
  <si>
    <t>Jack GARLAND</t>
  </si>
  <si>
    <t>Matt ARNOLD</t>
  </si>
  <si>
    <t>Jay MAPP</t>
  </si>
  <si>
    <t>Adam Rice</t>
  </si>
  <si>
    <t>Jordan Fawkes</t>
  </si>
  <si>
    <t>Harry Brown</t>
  </si>
  <si>
    <t>Ryan Seniour</t>
  </si>
  <si>
    <t xml:space="preserve">George Cordier </t>
  </si>
  <si>
    <t>Joe Harrison</t>
  </si>
  <si>
    <t>Joel Brown</t>
  </si>
  <si>
    <t>Warrington</t>
  </si>
  <si>
    <t>Gault</t>
  </si>
  <si>
    <t>L Atkins</t>
  </si>
  <si>
    <t>L Taylor</t>
  </si>
  <si>
    <t>B Berry</t>
  </si>
  <si>
    <t>J Robinson</t>
  </si>
  <si>
    <t>Sopp</t>
  </si>
  <si>
    <t>Rogan</t>
  </si>
  <si>
    <t>C Pullin</t>
  </si>
  <si>
    <t>B Hughes</t>
  </si>
  <si>
    <t>Erin Abbott</t>
  </si>
  <si>
    <t>Ellie Moran</t>
  </si>
  <si>
    <t>Lowri Holgate</t>
  </si>
  <si>
    <t>Sophie Weedall</t>
  </si>
  <si>
    <t>Eva Grace</t>
  </si>
  <si>
    <t>Rosie Edwards</t>
  </si>
  <si>
    <t>Lauren Ayers</t>
  </si>
  <si>
    <t>Chloe Swift</t>
  </si>
  <si>
    <t>Chloe Roscoe</t>
  </si>
  <si>
    <t>Niamh Rattray</t>
  </si>
  <si>
    <t>Georgia Williams</t>
  </si>
  <si>
    <t>Katie-Mai Woods</t>
  </si>
  <si>
    <t>Lois Davies</t>
  </si>
  <si>
    <t>Shannon Nevarro</t>
  </si>
  <si>
    <t>Hannah Weedall</t>
  </si>
  <si>
    <t>Katie Mai Woods</t>
  </si>
  <si>
    <t>Alisha Gibson</t>
  </si>
  <si>
    <t>Gaby Carpino</t>
  </si>
  <si>
    <t>Lauren Jones</t>
  </si>
  <si>
    <t>Grace Rogers</t>
  </si>
  <si>
    <t>Erin Brennan</t>
  </si>
  <si>
    <t>Eve Duret</t>
  </si>
  <si>
    <t>Issy Hodder</t>
  </si>
  <si>
    <t>Ella Head</t>
  </si>
  <si>
    <t>Lucy Hignett</t>
  </si>
  <si>
    <t>Megan Waters</t>
  </si>
  <si>
    <t>Lara Buckle</t>
  </si>
  <si>
    <t>Megan Cureton</t>
  </si>
  <si>
    <t>Hannah Clegg</t>
  </si>
  <si>
    <t>Narges Loudi</t>
  </si>
  <si>
    <t>Emily Darroch</t>
  </si>
  <si>
    <t>Millie Osborne</t>
  </si>
  <si>
    <t>Sophie Mc Avoy</t>
  </si>
  <si>
    <t>Lizzie Forshaw</t>
  </si>
  <si>
    <t>Rosie Stothard</t>
  </si>
  <si>
    <t>Pheobe Ashworth</t>
  </si>
  <si>
    <t>Erin Taylor</t>
  </si>
  <si>
    <t>Juliet Hodder</t>
  </si>
  <si>
    <t>Nicole Clarke</t>
  </si>
  <si>
    <t xml:space="preserve">Kathryn Hollis </t>
  </si>
  <si>
    <t>lizzie Forshaw</t>
  </si>
  <si>
    <t>Ella Johnston</t>
  </si>
  <si>
    <t>Mia Dodd</t>
  </si>
  <si>
    <t>Daisy McTear-Smith</t>
  </si>
  <si>
    <t>Jaime Stanton</t>
  </si>
  <si>
    <t>Natasha Smylie</t>
  </si>
  <si>
    <t>Anna Underwood</t>
  </si>
  <si>
    <t>Esther Chidlow</t>
  </si>
  <si>
    <t>Ellie Tilston</t>
  </si>
  <si>
    <t>Isabel Tilston</t>
  </si>
  <si>
    <t>Eve Mooney</t>
  </si>
  <si>
    <t>Kate Newman</t>
  </si>
  <si>
    <t>Issy Looker</t>
  </si>
  <si>
    <t>Lucy Bennet</t>
  </si>
  <si>
    <t>Eleanor Stirrat</t>
  </si>
  <si>
    <t>Beth Gilbert</t>
  </si>
  <si>
    <t>Jess Rayner</t>
  </si>
  <si>
    <t>Holly Mealor</t>
  </si>
  <si>
    <t>Enya Morgan</t>
  </si>
  <si>
    <t>Katie Thompson</t>
  </si>
  <si>
    <t>Phoebe Croft</t>
  </si>
  <si>
    <t>Hannah Das</t>
  </si>
  <si>
    <t>Lizzie Campbell-Smith</t>
  </si>
  <si>
    <t>Scarlett Fielding</t>
  </si>
  <si>
    <t>Freya Burns</t>
  </si>
  <si>
    <t>Charlie Jackson</t>
  </si>
  <si>
    <t>Joshua Southwarth</t>
  </si>
  <si>
    <t>Tom Kennedy</t>
  </si>
  <si>
    <t>Harvey McGregor</t>
  </si>
  <si>
    <t>Harry Martin</t>
  </si>
  <si>
    <t>Matthew Kendall</t>
  </si>
  <si>
    <t>Louis Johnson</t>
  </si>
  <si>
    <t>Will Atherden</t>
  </si>
  <si>
    <t>Sam Tilliston-Schroeder</t>
  </si>
  <si>
    <t>Freddie Greaves</t>
  </si>
  <si>
    <t>Mackenzie Reed</t>
  </si>
  <si>
    <t>Jacob Vestegaard</t>
  </si>
  <si>
    <t>Ben Lyon</t>
  </si>
  <si>
    <t>Kieran Frost</t>
  </si>
  <si>
    <t>Luke Gallagher</t>
  </si>
  <si>
    <t>Michael Rooke</t>
  </si>
  <si>
    <t>Jack Harvey</t>
  </si>
  <si>
    <t>Arran Kearney</t>
  </si>
  <si>
    <t>Sam Firth</t>
  </si>
  <si>
    <t>Joseph Wigfield</t>
  </si>
  <si>
    <t>Ieuan Kearney</t>
  </si>
  <si>
    <t xml:space="preserve">Joseph Wigfield </t>
  </si>
  <si>
    <t>Isaac Stewart</t>
  </si>
  <si>
    <t xml:space="preserve">Sam Firth </t>
  </si>
  <si>
    <t>James Alkins</t>
  </si>
  <si>
    <t>Patrick Delaney</t>
  </si>
  <si>
    <t>Aiden Keogh</t>
  </si>
  <si>
    <t>Harvey Darroch</t>
  </si>
  <si>
    <t>Josh Davies</t>
  </si>
  <si>
    <t>Ross Ward</t>
  </si>
  <si>
    <t>Cameron Mercer</t>
  </si>
  <si>
    <t>Daniel Wynne</t>
  </si>
  <si>
    <t>Will Morris</t>
  </si>
  <si>
    <t>Tomas Clarke</t>
  </si>
  <si>
    <t>Tom Carroll</t>
  </si>
  <si>
    <t>Ben Loughlin</t>
  </si>
  <si>
    <t>Shay Ashton</t>
  </si>
  <si>
    <t>Daniel Taylor</t>
  </si>
  <si>
    <t>Che Hannigan</t>
  </si>
  <si>
    <t>Ted Banford</t>
  </si>
  <si>
    <t>Stephen Higgins</t>
  </si>
  <si>
    <t>Tom Ryan</t>
  </si>
  <si>
    <t>Jack Nelson</t>
  </si>
  <si>
    <t>Wenhao Li</t>
  </si>
  <si>
    <t>Joshua Kenyon</t>
  </si>
  <si>
    <t>Jonathan Head</t>
  </si>
  <si>
    <t>Morgan Christian</t>
  </si>
  <si>
    <t>Craig Rogers</t>
  </si>
  <si>
    <t>Mike Walker</t>
  </si>
  <si>
    <t>Oliver Bestwick</t>
  </si>
  <si>
    <t>Sam Mason</t>
  </si>
  <si>
    <t>Thomas Grubb</t>
  </si>
  <si>
    <t>Samual Gregory</t>
  </si>
  <si>
    <t>Daniel Carroll</t>
  </si>
  <si>
    <t>Lewis Davies</t>
  </si>
  <si>
    <t>Jacob Ainscough</t>
  </si>
  <si>
    <t>Daniel Hopkins</t>
  </si>
  <si>
    <t>Woodchurch HS</t>
  </si>
  <si>
    <t>Casey Woodworth</t>
  </si>
  <si>
    <t>Ben Mcsherry</t>
  </si>
  <si>
    <t>Jenson Mackie</t>
  </si>
  <si>
    <t>Tom McSherry</t>
  </si>
  <si>
    <t>Erin Flynn</t>
  </si>
  <si>
    <t>Eve Grant</t>
  </si>
  <si>
    <t>Katie Malkin</t>
  </si>
  <si>
    <t>Ffion Williams</t>
  </si>
  <si>
    <t>Catherine Spencer</t>
  </si>
  <si>
    <t>Georgia Drewitt</t>
  </si>
  <si>
    <t>Rachael Theorbald</t>
  </si>
  <si>
    <t>Grace Kedzior Macdonough</t>
  </si>
  <si>
    <t>Victoira d'Ambriogio</t>
  </si>
  <si>
    <t>Millie Carter</t>
  </si>
  <si>
    <t>Rachael Theobald</t>
  </si>
  <si>
    <t>Mia Gerrard</t>
  </si>
  <si>
    <t>Lauren Oswald</t>
  </si>
  <si>
    <t>Lucy Hutson</t>
  </si>
  <si>
    <t>Corin Davies</t>
  </si>
  <si>
    <t>Emma Haynes</t>
  </si>
  <si>
    <t>Ellie McLaughlin</t>
  </si>
  <si>
    <t>Emma Rowlands</t>
  </si>
  <si>
    <t>Erin Davies</t>
  </si>
  <si>
    <t>Tallia Higson</t>
  </si>
  <si>
    <t>Anna Holmes</t>
  </si>
  <si>
    <t>Francesca Revan</t>
  </si>
  <si>
    <t>Jessica Brandao</t>
  </si>
  <si>
    <t>christina broome</t>
  </si>
  <si>
    <t>bethan stalker</t>
  </si>
  <si>
    <t>ruby murphy</t>
  </si>
  <si>
    <t>Amber Harry</t>
  </si>
  <si>
    <t>Katie Clarke</t>
  </si>
  <si>
    <t>Christina Broome</t>
  </si>
  <si>
    <t>Olivia Newton</t>
  </si>
  <si>
    <t>Tia Currums</t>
  </si>
  <si>
    <t>Lauren Dulson</t>
  </si>
  <si>
    <t>Taylor Harry</t>
  </si>
  <si>
    <t>Lilli Taylor</t>
  </si>
  <si>
    <t>Anna Marrin</t>
  </si>
  <si>
    <t>Abbie Royle</t>
  </si>
  <si>
    <t>Lois Wharton</t>
  </si>
  <si>
    <t xml:space="preserve">Chloe Penketh </t>
  </si>
  <si>
    <t xml:space="preserve">Shannon Payne </t>
  </si>
  <si>
    <t>Chloe Penketh</t>
  </si>
  <si>
    <t>Daisy Senior</t>
  </si>
  <si>
    <t>Henry Willet</t>
  </si>
  <si>
    <t>Aaron O'Hare</t>
  </si>
  <si>
    <t>Harris Randles</t>
  </si>
  <si>
    <t>Lewis Maddocks</t>
  </si>
  <si>
    <t xml:space="preserve">Luke Murray </t>
  </si>
  <si>
    <t>Joe Connolly</t>
  </si>
  <si>
    <t>Connor Simmons</t>
  </si>
  <si>
    <t>Tanaka Gandari</t>
  </si>
  <si>
    <t xml:space="preserve">Liam Donnelly </t>
  </si>
  <si>
    <t>Kalis Robinson</t>
  </si>
  <si>
    <t>Jamie Williams</t>
  </si>
  <si>
    <t xml:space="preserve">Joe Owens </t>
  </si>
  <si>
    <t xml:space="preserve">Callum McCaffrey </t>
  </si>
  <si>
    <t>Sam Jackson-Twist</t>
  </si>
  <si>
    <t>Maya Curry</t>
  </si>
  <si>
    <t>Megan Cummins</t>
  </si>
  <si>
    <t>Molly Delamere</t>
  </si>
  <si>
    <t>Ella Leslie</t>
  </si>
  <si>
    <t>Molly Williams</t>
  </si>
  <si>
    <t>Kate Lattin</t>
  </si>
  <si>
    <t>Charlotte Saverimutto</t>
  </si>
  <si>
    <t>Kira Potts</t>
  </si>
  <si>
    <t>Agnleszka Skiba</t>
  </si>
  <si>
    <t>Jodie Bryce</t>
  </si>
  <si>
    <t>Kate Botting</t>
  </si>
  <si>
    <t>Obi Curry</t>
  </si>
  <si>
    <t>Sarah Hadden</t>
  </si>
  <si>
    <t>Emily Morphy-Morris</t>
  </si>
  <si>
    <t>Maber Riggs</t>
  </si>
  <si>
    <t>Hannah Carter</t>
  </si>
  <si>
    <t>Phillipa Carter</t>
  </si>
  <si>
    <t>Matthew Scott</t>
  </si>
  <si>
    <t>James Kane</t>
  </si>
  <si>
    <t>Imogen Tasker</t>
  </si>
  <si>
    <t>Elle Stevens</t>
  </si>
  <si>
    <t>Harry Ball</t>
  </si>
  <si>
    <t>Joe Gawith</t>
  </si>
  <si>
    <t>Daniel Frankel</t>
  </si>
  <si>
    <t>Flynn Jones</t>
  </si>
  <si>
    <t>Jay Mapp</t>
  </si>
  <si>
    <t>Tom Aldersley-Williams</t>
  </si>
  <si>
    <t>Matt Johnson</t>
  </si>
  <si>
    <t>Matt Lee</t>
  </si>
  <si>
    <t>Daniel Wallace</t>
  </si>
  <si>
    <t>Brandon Connolly</t>
  </si>
  <si>
    <t>Dom Seddon</t>
  </si>
  <si>
    <t>Matt Arnold</t>
  </si>
  <si>
    <t>Will Horan</t>
  </si>
  <si>
    <t>Greg Mankin</t>
  </si>
  <si>
    <t>Shannon Payne</t>
  </si>
  <si>
    <t>Luke Murray</t>
  </si>
  <si>
    <t>Elizabeth Nuttall</t>
  </si>
  <si>
    <t>Mollie Williams</t>
  </si>
  <si>
    <t>Zoe Nugent-Jones</t>
  </si>
  <si>
    <t>Willow Dawes</t>
  </si>
  <si>
    <t>Chloe Hewitt</t>
  </si>
  <si>
    <t>Wilow Dawes</t>
  </si>
  <si>
    <t>TomWalker</t>
  </si>
  <si>
    <t>Tamsin Brace</t>
  </si>
  <si>
    <t>Luke Wilson</t>
  </si>
  <si>
    <t>Simpson</t>
  </si>
  <si>
    <t>Berry</t>
  </si>
  <si>
    <t>Ben Hughes</t>
  </si>
  <si>
    <t>Rylance</t>
  </si>
  <si>
    <t>Harry Edwards</t>
  </si>
  <si>
    <t>Will Gryba</t>
  </si>
  <si>
    <t>Ellie  McLaughlin</t>
  </si>
  <si>
    <t>Rob Marsden</t>
  </si>
  <si>
    <t>Daisy H-Jones</t>
  </si>
  <si>
    <t>Anya Peter</t>
  </si>
  <si>
    <t>Ella O'Toole</t>
  </si>
  <si>
    <t>Liz Pearson</t>
  </si>
  <si>
    <t>Wenhai-Li</t>
  </si>
  <si>
    <t>Suan Harper</t>
  </si>
  <si>
    <t>Ciara Lebeau</t>
  </si>
  <si>
    <t>Ben Lyon (Guest)</t>
  </si>
  <si>
    <t>Oliver Dutton (Guest)</t>
  </si>
  <si>
    <t>Fernado (Guest)</t>
  </si>
  <si>
    <t>Harvey Tegg (Guest)</t>
  </si>
  <si>
    <t>Flynn Kaye (Guest)</t>
  </si>
  <si>
    <t>Joe Spence (Guest)</t>
  </si>
  <si>
    <t>Jackson Sloan (Guest)</t>
  </si>
  <si>
    <t>Thomas Rumsby (Guest)</t>
  </si>
  <si>
    <t>Harry Martin(Guest)</t>
  </si>
  <si>
    <t>Max Thompson (Guest)</t>
  </si>
  <si>
    <t>Patrick Delaney (Guest)</t>
  </si>
  <si>
    <t>James Crawford (Guest)</t>
  </si>
  <si>
    <t>Jacob Brophy</t>
  </si>
  <si>
    <t>Harry Edwards (Guest)</t>
  </si>
  <si>
    <t>Martin Hurst (Guest)</t>
  </si>
  <si>
    <t>Tom Spence (Guest)</t>
  </si>
  <si>
    <t>Max Clark (Guest)</t>
  </si>
  <si>
    <t>James Lally (Guest)</t>
  </si>
  <si>
    <t>Michael Rooke (Guest)</t>
  </si>
  <si>
    <t>Ieuan Kearney (Guest)</t>
  </si>
  <si>
    <t>Isaac Stewart (Guest)</t>
  </si>
  <si>
    <t>Lauren Jones (Guest)</t>
  </si>
  <si>
    <t>Zita Aspel (Guest)</t>
  </si>
  <si>
    <t>Wirral AC Schools Track&amp;Field Meeting      April 29th 2015</t>
  </si>
  <si>
    <t>Name?</t>
  </si>
  <si>
    <t>4.55.4</t>
  </si>
  <si>
    <t>5.01.3</t>
  </si>
  <si>
    <t>5.10.0</t>
  </si>
  <si>
    <t>5.10.4</t>
  </si>
  <si>
    <t>5.14.6</t>
  </si>
  <si>
    <t>5.27.6</t>
  </si>
  <si>
    <t>5.30.0</t>
  </si>
  <si>
    <t>5.31.6</t>
  </si>
  <si>
    <t>5.31.8</t>
  </si>
  <si>
    <t>5.40.7</t>
  </si>
  <si>
    <t>5.58.3</t>
  </si>
  <si>
    <t>6.21.8</t>
  </si>
  <si>
    <t>6.29.5</t>
  </si>
  <si>
    <t>6.42.8</t>
  </si>
  <si>
    <t>6.59.2</t>
  </si>
  <si>
    <t>2.19.2</t>
  </si>
  <si>
    <t>2.30.2</t>
  </si>
  <si>
    <t>2.34.8</t>
  </si>
  <si>
    <t>2.35.4</t>
  </si>
  <si>
    <t>2.37.6</t>
  </si>
  <si>
    <t>2.49.2</t>
  </si>
  <si>
    <t>2.54.5</t>
  </si>
  <si>
    <t>2.56.4</t>
  </si>
  <si>
    <t>3.29.5</t>
  </si>
  <si>
    <t>2.59.6</t>
  </si>
  <si>
    <t>2.16.2</t>
  </si>
  <si>
    <t>2.18.8</t>
  </si>
  <si>
    <t>2.20.4</t>
  </si>
  <si>
    <t>2.27.2</t>
  </si>
  <si>
    <t>2.29.6</t>
  </si>
  <si>
    <t>2.33.5</t>
  </si>
  <si>
    <t>2.36.6</t>
  </si>
  <si>
    <t>2.39.3</t>
  </si>
  <si>
    <t>4.31.3</t>
  </si>
  <si>
    <t>4.39.0</t>
  </si>
  <si>
    <t>4.45.9</t>
  </si>
  <si>
    <t>4.47.4</t>
  </si>
  <si>
    <t>4.51.6</t>
  </si>
  <si>
    <t>5.08.9</t>
  </si>
  <si>
    <t>5.09.3</t>
  </si>
  <si>
    <t>5.15.8</t>
  </si>
  <si>
    <t>5.32.7</t>
  </si>
  <si>
    <t>5.53.8</t>
  </si>
  <si>
    <t>5.56.8</t>
  </si>
  <si>
    <t>6.24.1</t>
  </si>
  <si>
    <t>Tom Spence</t>
  </si>
  <si>
    <t>Martin Hurst</t>
  </si>
  <si>
    <t>2.32.1</t>
  </si>
  <si>
    <t>2.53.5</t>
  </si>
  <si>
    <t>2.57.3</t>
  </si>
  <si>
    <t>2.59.7</t>
  </si>
  <si>
    <t>3.06.0</t>
  </si>
  <si>
    <t>3.09.2</t>
  </si>
  <si>
    <t>3.10.7</t>
  </si>
  <si>
    <t>3.11.2</t>
  </si>
  <si>
    <t>3.14.2</t>
  </si>
  <si>
    <t>3.14.8</t>
  </si>
  <si>
    <t>3.16.4</t>
  </si>
  <si>
    <t>3.17.9</t>
  </si>
  <si>
    <t>3.18.4</t>
  </si>
  <si>
    <t>3.18.6</t>
  </si>
  <si>
    <t>3.31.6</t>
  </si>
  <si>
    <t>3.39.2</t>
  </si>
  <si>
    <t>3.44.1</t>
  </si>
  <si>
    <t>5.36.9</t>
  </si>
  <si>
    <t>5.50.2</t>
  </si>
  <si>
    <t>5.58.6</t>
  </si>
  <si>
    <t>6.08.7</t>
  </si>
  <si>
    <t>6.10.5</t>
  </si>
  <si>
    <t>6.12.9</t>
  </si>
  <si>
    <t>6.20.1</t>
  </si>
  <si>
    <t>6.43.3</t>
  </si>
  <si>
    <t>7.28.5</t>
  </si>
  <si>
    <t>7.30.2</t>
  </si>
  <si>
    <t>No name declared</t>
  </si>
  <si>
    <t>Eve Gilbert</t>
  </si>
  <si>
    <t>GraceMcDonough(Guest)</t>
  </si>
  <si>
    <t>2.29.2</t>
  </si>
  <si>
    <t>2.38.7</t>
  </si>
  <si>
    <t>2.48.1</t>
  </si>
  <si>
    <t>3.01.2</t>
  </si>
  <si>
    <t>3.04.1</t>
  </si>
  <si>
    <t>3.11.3</t>
  </si>
  <si>
    <t>3.20.7</t>
  </si>
  <si>
    <t>3.22.2</t>
  </si>
  <si>
    <t>3.23.5</t>
  </si>
  <si>
    <t>3.24.9</t>
  </si>
  <si>
    <t>5.11.8</t>
  </si>
  <si>
    <t>5.31.9</t>
  </si>
  <si>
    <t>5.46.8</t>
  </si>
  <si>
    <t>5.48.9</t>
  </si>
  <si>
    <t>5.59.5</t>
  </si>
  <si>
    <t>6.24.7</t>
  </si>
  <si>
    <t>Erin (Guest)</t>
  </si>
  <si>
    <t>NT</t>
  </si>
  <si>
    <t>?</t>
  </si>
  <si>
    <t>Non scorer</t>
  </si>
  <si>
    <t>Birkenhead School</t>
  </si>
  <si>
    <t>Mosslands School</t>
  </si>
  <si>
    <t>Overall Boys</t>
  </si>
  <si>
    <t>3=</t>
  </si>
  <si>
    <t>7=</t>
  </si>
  <si>
    <t xml:space="preserve">Woodchurch </t>
  </si>
  <si>
    <t xml:space="preserve">St Anselm's </t>
  </si>
  <si>
    <t>B'ead School</t>
  </si>
  <si>
    <t>B'head Acad</t>
  </si>
  <si>
    <t>2=</t>
  </si>
  <si>
    <t>B'Head Academy</t>
  </si>
  <si>
    <t>B'head School</t>
  </si>
  <si>
    <t>There were a number of instances of the same</t>
  </si>
  <si>
    <t>number being used by A and B strings on the track.</t>
  </si>
  <si>
    <t>The points for guest competitors are shown for</t>
  </si>
  <si>
    <t>information. They are not included in the  schools</t>
  </si>
  <si>
    <t>scores</t>
  </si>
  <si>
    <t>The points totals are on pages 9 and 10</t>
  </si>
  <si>
    <t>These have been resolved by assigning the</t>
  </si>
  <si>
    <t>declared A string the athlete in the A race</t>
  </si>
  <si>
    <t>or the first to finish in a combined race.</t>
  </si>
  <si>
    <t>Overall Girls</t>
  </si>
  <si>
    <t>Amelia Jordan</t>
  </si>
  <si>
    <t>Grace Clarke</t>
  </si>
  <si>
    <t>Maria Smallwood</t>
  </si>
  <si>
    <t>Joshua Parsley</t>
  </si>
  <si>
    <t>Anna Fraser</t>
  </si>
  <si>
    <t>Imogen</t>
  </si>
  <si>
    <t>Eliza Barnes</t>
  </si>
  <si>
    <t>Ellie Morrow</t>
  </si>
  <si>
    <t>Amy Harvey</t>
  </si>
  <si>
    <t>Moore</t>
  </si>
  <si>
    <t>Fury</t>
  </si>
  <si>
    <t>Ramsden</t>
  </si>
  <si>
    <t>Bowers</t>
  </si>
  <si>
    <t>Lambert</t>
  </si>
  <si>
    <t>Padraig Ibrahim</t>
  </si>
  <si>
    <t>Ava Barrett</t>
  </si>
  <si>
    <t>Alex Poulston</t>
  </si>
  <si>
    <t>Mark Seston</t>
  </si>
  <si>
    <t>Athlete ID</t>
  </si>
  <si>
    <t>Firstname</t>
  </si>
  <si>
    <t>Surname</t>
  </si>
  <si>
    <t>Gender</t>
  </si>
  <si>
    <t>Age Group</t>
  </si>
  <si>
    <t>Hammer</t>
  </si>
  <si>
    <t>PV</t>
  </si>
  <si>
    <t>SP</t>
  </si>
  <si>
    <t>m100h</t>
  </si>
  <si>
    <t>f1200</t>
  </si>
  <si>
    <t>f150</t>
  </si>
  <si>
    <t>3000m</t>
  </si>
  <si>
    <t>400m</t>
  </si>
  <si>
    <t>400h</t>
  </si>
  <si>
    <t>70h</t>
  </si>
  <si>
    <t>f75</t>
  </si>
  <si>
    <t>b75h</t>
  </si>
  <si>
    <t>f75h</t>
  </si>
  <si>
    <t>m80h</t>
  </si>
  <si>
    <t>f80h</t>
  </si>
  <si>
    <t>Howlin</t>
  </si>
  <si>
    <t>M</t>
  </si>
  <si>
    <t>Year 7</t>
  </si>
  <si>
    <t>Clare</t>
  </si>
  <si>
    <t>F</t>
  </si>
  <si>
    <t>Alex</t>
  </si>
  <si>
    <t>Poulston</t>
  </si>
  <si>
    <t>4.51.30</t>
  </si>
  <si>
    <t>Steele</t>
  </si>
  <si>
    <t>Bhatnagar</t>
  </si>
  <si>
    <t>0.00.00</t>
  </si>
  <si>
    <t>Amber</t>
  </si>
  <si>
    <t>Hughes</t>
  </si>
  <si>
    <t>Amelia</t>
  </si>
  <si>
    <t>Jordan</t>
  </si>
  <si>
    <t>Mccarthy</t>
  </si>
  <si>
    <t>Amy</t>
  </si>
  <si>
    <t>Harvey</t>
  </si>
  <si>
    <t>Andrew</t>
  </si>
  <si>
    <t>Wilkinson</t>
  </si>
  <si>
    <t>Anna</t>
  </si>
  <si>
    <t>Fraser</t>
  </si>
  <si>
    <t>2.50.79</t>
  </si>
  <si>
    <t>Crossley</t>
  </si>
  <si>
    <t>2.33.00</t>
  </si>
  <si>
    <t>Corr</t>
  </si>
  <si>
    <t>Barrett</t>
  </si>
  <si>
    <t>Ben</t>
  </si>
  <si>
    <t>Taylor</t>
  </si>
  <si>
    <t>Becouarn</t>
  </si>
  <si>
    <t>Stone</t>
  </si>
  <si>
    <t>Lucas</t>
  </si>
  <si>
    <t>Roberts</t>
  </si>
  <si>
    <t>2.51.00</t>
  </si>
  <si>
    <t>Daniel</t>
  </si>
  <si>
    <t>Rumsby</t>
  </si>
  <si>
    <t>Taperell</t>
  </si>
  <si>
    <t>Barnes</t>
  </si>
  <si>
    <t>Elizabeth</t>
  </si>
  <si>
    <t>Wake</t>
  </si>
  <si>
    <t>2.38.70</t>
  </si>
  <si>
    <t>Ella</t>
  </si>
  <si>
    <t>Mcmutrie</t>
  </si>
  <si>
    <t>Morrow</t>
  </si>
  <si>
    <t>Emma</t>
  </si>
  <si>
    <t>Wilson</t>
  </si>
  <si>
    <t>Gittens</t>
  </si>
  <si>
    <t>Renshaw</t>
  </si>
  <si>
    <t>Eve</t>
  </si>
  <si>
    <t>Watts</t>
  </si>
  <si>
    <t>Kelleher</t>
  </si>
  <si>
    <t>Gabrielle</t>
  </si>
  <si>
    <t>Phelan</t>
  </si>
  <si>
    <t>Grace</t>
  </si>
  <si>
    <t>Clarke</t>
  </si>
  <si>
    <t>Jones</t>
  </si>
  <si>
    <t>Harrison</t>
  </si>
  <si>
    <t>Joynson</t>
  </si>
  <si>
    <t>Harry</t>
  </si>
  <si>
    <t>Corcoran</t>
  </si>
  <si>
    <t>5.39.00</t>
  </si>
  <si>
    <t>Ali</t>
  </si>
  <si>
    <t>2.48.00</t>
  </si>
  <si>
    <t>Robinson</t>
  </si>
  <si>
    <t>Isabelle</t>
  </si>
  <si>
    <t>Livett</t>
  </si>
  <si>
    <t>Goodacre</t>
  </si>
  <si>
    <t>Williams</t>
  </si>
  <si>
    <t>5.12.49</t>
  </si>
  <si>
    <t>Jack</t>
  </si>
  <si>
    <t>Clark</t>
  </si>
  <si>
    <t>Bernhem</t>
  </si>
  <si>
    <t>5.01.00</t>
  </si>
  <si>
    <t>Reynolds</t>
  </si>
  <si>
    <t>James</t>
  </si>
  <si>
    <t>Manuel</t>
  </si>
  <si>
    <t>Christian</t>
  </si>
  <si>
    <t>Jennifer</t>
  </si>
  <si>
    <t>Ryan</t>
  </si>
  <si>
    <t>4.40.00</t>
  </si>
  <si>
    <t>Keenan</t>
  </si>
  <si>
    <t>Josh</t>
  </si>
  <si>
    <t>Redmond</t>
  </si>
  <si>
    <t>2.36.03</t>
  </si>
  <si>
    <t>Joshua</t>
  </si>
  <si>
    <t>Birchall</t>
  </si>
  <si>
    <t>Parsley</t>
  </si>
  <si>
    <t>Beardsmore</t>
  </si>
  <si>
    <t>Swift</t>
  </si>
  <si>
    <t>Keira</t>
  </si>
  <si>
    <t>Ogedengbe</t>
  </si>
  <si>
    <t>Harper</t>
  </si>
  <si>
    <t>Liam</t>
  </si>
  <si>
    <t>Grealis</t>
  </si>
  <si>
    <t>McCay</t>
  </si>
  <si>
    <t>5.00.00</t>
  </si>
  <si>
    <t>0.02.50</t>
  </si>
  <si>
    <t>Hillier</t>
  </si>
  <si>
    <t>2.26.00</t>
  </si>
  <si>
    <t>Smallwood</t>
  </si>
  <si>
    <t>Seston</t>
  </si>
  <si>
    <t>Matthew</t>
  </si>
  <si>
    <t>Adebayo</t>
  </si>
  <si>
    <t>Megan</t>
  </si>
  <si>
    <t>Olivia</t>
  </si>
  <si>
    <t>Shorrock</t>
  </si>
  <si>
    <t>Ibrahim</t>
  </si>
  <si>
    <t>Mahoney</t>
  </si>
  <si>
    <t>Reuben</t>
  </si>
  <si>
    <t>Crowell-Wellbourn</t>
  </si>
  <si>
    <t>Crouwel-Welburn</t>
  </si>
  <si>
    <t>Rhys</t>
  </si>
  <si>
    <t>Hulse</t>
  </si>
  <si>
    <t>Jalloh</t>
  </si>
  <si>
    <t>Sam</t>
  </si>
  <si>
    <t>Treanor</t>
  </si>
  <si>
    <t>Stubbs</t>
  </si>
  <si>
    <t>Pierce</t>
  </si>
  <si>
    <t>Seniors</t>
  </si>
  <si>
    <t>Apps</t>
  </si>
  <si>
    <t>Greenhalgh</t>
  </si>
  <si>
    <t>Lamb</t>
  </si>
  <si>
    <t>Dobson</t>
  </si>
  <si>
    <t>2.40.80</t>
  </si>
  <si>
    <t>Emily</t>
  </si>
  <si>
    <t>Darroch</t>
  </si>
  <si>
    <t>Rowlands</t>
  </si>
  <si>
    <t>Alderson</t>
  </si>
  <si>
    <t>Faye</t>
  </si>
  <si>
    <t>Ireland</t>
  </si>
  <si>
    <t>Preston</t>
  </si>
  <si>
    <t>Flanagan</t>
  </si>
  <si>
    <t>Mealor</t>
  </si>
  <si>
    <t>Stewart</t>
  </si>
  <si>
    <t>O'Neill</t>
  </si>
  <si>
    <t>Appleton</t>
  </si>
  <si>
    <t>Carroll</t>
  </si>
  <si>
    <t>Cook</t>
  </si>
  <si>
    <t>Hodder</t>
  </si>
  <si>
    <t>4.39.00</t>
  </si>
  <si>
    <t>2.14.00</t>
  </si>
  <si>
    <t>Katie</t>
  </si>
  <si>
    <t>Thompson</t>
  </si>
  <si>
    <t>2.16.52</t>
  </si>
  <si>
    <t>Kian</t>
  </si>
  <si>
    <t>Max</t>
  </si>
  <si>
    <t>Brame</t>
  </si>
  <si>
    <t>4.04.93</t>
  </si>
  <si>
    <t>Michael</t>
  </si>
  <si>
    <t>O'Malley</t>
  </si>
  <si>
    <t>Millie</t>
  </si>
  <si>
    <t>Raine</t>
  </si>
  <si>
    <t>Phoebe</t>
  </si>
  <si>
    <t>Croft</t>
  </si>
  <si>
    <t>2.24.40</t>
  </si>
  <si>
    <t>Adam</t>
  </si>
  <si>
    <t>Henders</t>
  </si>
  <si>
    <t>Juniors</t>
  </si>
  <si>
    <t>Loughran</t>
  </si>
  <si>
    <t>Aisha</t>
  </si>
  <si>
    <t>Quartey-Davis</t>
  </si>
  <si>
    <t>Kelly</t>
  </si>
  <si>
    <t>4.56.30</t>
  </si>
  <si>
    <t>Alice</t>
  </si>
  <si>
    <t>Johnson</t>
  </si>
  <si>
    <t>Bathily</t>
  </si>
  <si>
    <t>Holmes</t>
  </si>
  <si>
    <t>Pasgon</t>
  </si>
  <si>
    <t>Anais</t>
  </si>
  <si>
    <t>Wallace</t>
  </si>
  <si>
    <t>Gladding</t>
  </si>
  <si>
    <t>Roach</t>
  </si>
  <si>
    <t>2.37.00</t>
  </si>
  <si>
    <t>Bill</t>
  </si>
  <si>
    <t>Steel</t>
  </si>
  <si>
    <t>Brandon</t>
  </si>
  <si>
    <t>Adamson</t>
  </si>
  <si>
    <t>Caitlin</t>
  </si>
  <si>
    <t>Parr</t>
  </si>
  <si>
    <t>Callie</t>
  </si>
  <si>
    <t>Burke</t>
  </si>
  <si>
    <t>Cameron</t>
  </si>
  <si>
    <t>Scott-Allan</t>
  </si>
  <si>
    <t>Cara</t>
  </si>
  <si>
    <t>Tamburro</t>
  </si>
  <si>
    <t>2.42.00</t>
  </si>
  <si>
    <t>Celine</t>
  </si>
  <si>
    <t>Virton</t>
  </si>
  <si>
    <t>Charlie</t>
  </si>
  <si>
    <t>Deakin</t>
  </si>
  <si>
    <t>Teare</t>
  </si>
  <si>
    <t>2.15.00</t>
  </si>
  <si>
    <t>Poole</t>
  </si>
  <si>
    <t>David</t>
  </si>
  <si>
    <t>Walters</t>
  </si>
  <si>
    <t>Greenall</t>
  </si>
  <si>
    <t>Heap</t>
  </si>
  <si>
    <t>2.52.00</t>
  </si>
  <si>
    <t>Ellen-Mary</t>
  </si>
  <si>
    <t>Kearney</t>
  </si>
  <si>
    <t>4.47.83</t>
  </si>
  <si>
    <t>Elyse</t>
  </si>
  <si>
    <t>Kedzior-MacDonough</t>
  </si>
  <si>
    <t>5.18.75</t>
  </si>
  <si>
    <t>Thomas</t>
  </si>
  <si>
    <t>Williamson</t>
  </si>
  <si>
    <t>Ashcroft</t>
  </si>
  <si>
    <t>Fildes</t>
  </si>
  <si>
    <t>5.40.00</t>
  </si>
  <si>
    <t>Erin</t>
  </si>
  <si>
    <t>Dillon</t>
  </si>
  <si>
    <t>Ethan</t>
  </si>
  <si>
    <t>Brady-Jones</t>
  </si>
  <si>
    <t>2.23.00</t>
  </si>
  <si>
    <t>Stopford</t>
  </si>
  <si>
    <t>Hannaway</t>
  </si>
  <si>
    <t>5.38.06</t>
  </si>
  <si>
    <t>O'Hare</t>
  </si>
  <si>
    <t>Finley</t>
  </si>
  <si>
    <t>Mckenna</t>
  </si>
  <si>
    <t>Hoey</t>
  </si>
  <si>
    <t>Gideon</t>
  </si>
  <si>
    <t>Gina</t>
  </si>
  <si>
    <t>Nuttall</t>
  </si>
  <si>
    <t>Tobin</t>
  </si>
  <si>
    <t>2.22.00</t>
  </si>
  <si>
    <t>Hansel</t>
  </si>
  <si>
    <t>Ugbelase</t>
  </si>
  <si>
    <t>Wright</t>
  </si>
  <si>
    <t>2.40.00</t>
  </si>
  <si>
    <t>Sweeney</t>
  </si>
  <si>
    <t>Ross-Hughes</t>
  </si>
  <si>
    <t>Pughe</t>
  </si>
  <si>
    <t>Isabel</t>
  </si>
  <si>
    <t>Leadbetter</t>
  </si>
  <si>
    <t>Leyland</t>
  </si>
  <si>
    <t>Randles</t>
  </si>
  <si>
    <t>Isobel</t>
  </si>
  <si>
    <t>Blakemore-Clark</t>
  </si>
  <si>
    <t>Issy</t>
  </si>
  <si>
    <t>Waldron</t>
  </si>
  <si>
    <t>Mccabe</t>
  </si>
  <si>
    <t>Turton</t>
  </si>
  <si>
    <t>Jamie</t>
  </si>
  <si>
    <t>Dumbarton</t>
  </si>
  <si>
    <t>2.28.00</t>
  </si>
  <si>
    <t>Jasmine</t>
  </si>
  <si>
    <t>Scott</t>
  </si>
  <si>
    <t>Jim</t>
  </si>
  <si>
    <t>Cowan</t>
  </si>
  <si>
    <t>Jonathan</t>
  </si>
  <si>
    <t>Joseph</t>
  </si>
  <si>
    <t>Kane</t>
  </si>
  <si>
    <t>Byrne</t>
  </si>
  <si>
    <t>4.40.30</t>
  </si>
  <si>
    <t>2.08.60</t>
  </si>
  <si>
    <t>McKie</t>
  </si>
  <si>
    <t>2.32.20</t>
  </si>
  <si>
    <t>Stammers</t>
  </si>
  <si>
    <t>Hale</t>
  </si>
  <si>
    <t>Jude</t>
  </si>
  <si>
    <t>Diamond</t>
  </si>
  <si>
    <t>Piercy</t>
  </si>
  <si>
    <t>Doherty</t>
  </si>
  <si>
    <t>2.17.00</t>
  </si>
  <si>
    <t>Kresten</t>
  </si>
  <si>
    <t>Calvert</t>
  </si>
  <si>
    <t>Lauren</t>
  </si>
  <si>
    <t>Duthie</t>
  </si>
  <si>
    <t>2.37.80</t>
  </si>
  <si>
    <t>Leo</t>
  </si>
  <si>
    <t>Lily</t>
  </si>
  <si>
    <t>Mae Ahmed</t>
  </si>
  <si>
    <t>Lucais</t>
  </si>
  <si>
    <t>Hayden-Callen</t>
  </si>
  <si>
    <t>Lucia</t>
  </si>
  <si>
    <t>Pyne</t>
  </si>
  <si>
    <t>5.01.50</t>
  </si>
  <si>
    <t>Lucy</t>
  </si>
  <si>
    <t>Strettle</t>
  </si>
  <si>
    <t>Baxter</t>
  </si>
  <si>
    <t>Luka</t>
  </si>
  <si>
    <t>Sidebotham</t>
  </si>
  <si>
    <t>Luke</t>
  </si>
  <si>
    <t>Craven</t>
  </si>
  <si>
    <t>Marta</t>
  </si>
  <si>
    <t>Starczewska</t>
  </si>
  <si>
    <t>Brown</t>
  </si>
  <si>
    <t>James Keenan</t>
  </si>
  <si>
    <t>Liu</t>
  </si>
  <si>
    <t>Mia</t>
  </si>
  <si>
    <t>Morrisroe</t>
  </si>
  <si>
    <t>Offley</t>
  </si>
  <si>
    <t>Henderson</t>
  </si>
  <si>
    <t>4.54.40</t>
  </si>
  <si>
    <t>Brussels</t>
  </si>
  <si>
    <t>2.13.38</t>
  </si>
  <si>
    <t>3.02.00</t>
  </si>
  <si>
    <t>Neave</t>
  </si>
  <si>
    <t>McGhee</t>
  </si>
  <si>
    <t>Niamh</t>
  </si>
  <si>
    <t>Procter</t>
  </si>
  <si>
    <t>Doyle</t>
  </si>
  <si>
    <t>Grant</t>
  </si>
  <si>
    <t>Ashdown</t>
  </si>
  <si>
    <t>Oscar</t>
  </si>
  <si>
    <t>Davidson</t>
  </si>
  <si>
    <t>Paul</t>
  </si>
  <si>
    <t>Peters</t>
  </si>
  <si>
    <t>Rachel</t>
  </si>
  <si>
    <t>Don</t>
  </si>
  <si>
    <t>Rahim</t>
  </si>
  <si>
    <t>Elzeiny</t>
  </si>
  <si>
    <t>Gormley</t>
  </si>
  <si>
    <t>Hayes</t>
  </si>
  <si>
    <t>Coupland</t>
  </si>
  <si>
    <t>Sandy</t>
  </si>
  <si>
    <t>Clarkson</t>
  </si>
  <si>
    <t>Scarlet</t>
  </si>
  <si>
    <t>Ashton</t>
  </si>
  <si>
    <t>Scarlett</t>
  </si>
  <si>
    <t>Liddy</t>
  </si>
  <si>
    <t>2.30.00</t>
  </si>
  <si>
    <t>Stanley</t>
  </si>
  <si>
    <t>Benson</t>
  </si>
  <si>
    <t>Tallulah</t>
  </si>
  <si>
    <t>Tamzin</t>
  </si>
  <si>
    <t>Dentith</t>
  </si>
  <si>
    <t>0.05.09</t>
  </si>
  <si>
    <t>Whiteley</t>
  </si>
  <si>
    <t>Duret</t>
  </si>
  <si>
    <t>4.47.80</t>
  </si>
  <si>
    <t>Tom</t>
  </si>
  <si>
    <t>Whitely</t>
  </si>
  <si>
    <t>Cockburn</t>
  </si>
  <si>
    <t>Murphy</t>
  </si>
  <si>
    <t>Uzezi</t>
  </si>
  <si>
    <t>Onomerike</t>
  </si>
  <si>
    <t>William</t>
  </si>
  <si>
    <t>Sutcliffe</t>
  </si>
  <si>
    <t>4.45.57</t>
  </si>
  <si>
    <t>Strickley</t>
  </si>
  <si>
    <t>Zachary</t>
  </si>
  <si>
    <t>Russell</t>
  </si>
  <si>
    <t>Zara</t>
  </si>
  <si>
    <t>White</t>
  </si>
  <si>
    <t>Inters</t>
  </si>
  <si>
    <t>Mock</t>
  </si>
  <si>
    <t>Reeves</t>
  </si>
  <si>
    <t>Bloxsome</t>
  </si>
  <si>
    <t>Murray</t>
  </si>
  <si>
    <t>Underwood</t>
  </si>
  <si>
    <t>Bekki</t>
  </si>
  <si>
    <t>Roche</t>
  </si>
  <si>
    <t>Bethany</t>
  </si>
  <si>
    <t>Callum</t>
  </si>
  <si>
    <t>Garvey</t>
  </si>
  <si>
    <t>Chloe</t>
  </si>
  <si>
    <t>Penketh</t>
  </si>
  <si>
    <t>Christina</t>
  </si>
  <si>
    <t>Broome</t>
  </si>
  <si>
    <t>Christy</t>
  </si>
  <si>
    <t>Wade</t>
  </si>
  <si>
    <t>Dan</t>
  </si>
  <si>
    <t>Lyon</t>
  </si>
  <si>
    <t>Swainston</t>
  </si>
  <si>
    <t>Cope</t>
  </si>
  <si>
    <t>Drumayne</t>
  </si>
  <si>
    <t>McNiven</t>
  </si>
  <si>
    <t>Flynn</t>
  </si>
  <si>
    <t>Flaherty</t>
  </si>
  <si>
    <t>Mcmahon</t>
  </si>
  <si>
    <t>Finan</t>
  </si>
  <si>
    <t>Johnston</t>
  </si>
  <si>
    <t>Freya</t>
  </si>
  <si>
    <t>Walsh</t>
  </si>
  <si>
    <t>5.24.00</t>
  </si>
  <si>
    <t>O'Neil</t>
  </si>
  <si>
    <t>Kedzior-Macdonough</t>
  </si>
  <si>
    <t>Drummond</t>
  </si>
  <si>
    <t>Martin</t>
  </si>
  <si>
    <t>Hancox</t>
  </si>
  <si>
    <t>Tegg</t>
  </si>
  <si>
    <t>2.13.20</t>
  </si>
  <si>
    <t>Ayres</t>
  </si>
  <si>
    <t>4.56.00</t>
  </si>
  <si>
    <t>2.24.00</t>
  </si>
  <si>
    <t>O'Connor</t>
  </si>
  <si>
    <t>Gilland</t>
  </si>
  <si>
    <t>Brandao</t>
  </si>
  <si>
    <t>Ford</t>
  </si>
  <si>
    <t>4.25.08</t>
  </si>
  <si>
    <t>Joe</t>
  </si>
  <si>
    <t>Turnbull</t>
  </si>
  <si>
    <t>Stuart</t>
  </si>
  <si>
    <t>Knox</t>
  </si>
  <si>
    <t>Bankier</t>
  </si>
  <si>
    <t>Kyle</t>
  </si>
  <si>
    <t>Wharton</t>
  </si>
  <si>
    <t>Lara</t>
  </si>
  <si>
    <t>Laura</t>
  </si>
  <si>
    <t>Oswald</t>
  </si>
  <si>
    <t>Balmforth</t>
  </si>
  <si>
    <t>Hignett</t>
  </si>
  <si>
    <t>Suarez</t>
  </si>
  <si>
    <t>Mackenzie</t>
  </si>
  <si>
    <t>Woodward</t>
  </si>
  <si>
    <t>1.59.00</t>
  </si>
  <si>
    <t>Edwards</t>
  </si>
  <si>
    <t>Maya</t>
  </si>
  <si>
    <t>Curry</t>
  </si>
  <si>
    <t>Howarth</t>
  </si>
  <si>
    <t>Newton</t>
  </si>
  <si>
    <t>Donnelly</t>
  </si>
  <si>
    <t>2.28.30</t>
  </si>
  <si>
    <t>Owen</t>
  </si>
  <si>
    <t>Southern</t>
  </si>
  <si>
    <t>Toner</t>
  </si>
  <si>
    <t>Petros</t>
  </si>
  <si>
    <t>Masouras</t>
  </si>
  <si>
    <t>Hurst</t>
  </si>
  <si>
    <t>Bannon</t>
  </si>
  <si>
    <t>2.00.27</t>
  </si>
  <si>
    <t>Samuel</t>
  </si>
  <si>
    <t>Brocklehurst</t>
  </si>
  <si>
    <t>Shubang</t>
  </si>
  <si>
    <t>Nagalotimath</t>
  </si>
  <si>
    <t>Stephanie</t>
  </si>
  <si>
    <t>Robertson</t>
  </si>
  <si>
    <t>Eccleson</t>
  </si>
  <si>
    <t>4.30.00</t>
  </si>
  <si>
    <t>Zoe</t>
  </si>
  <si>
    <t>Price</t>
  </si>
  <si>
    <t>Number</t>
  </si>
  <si>
    <t>Aiden Howlin</t>
  </si>
  <si>
    <t>Aimee Clare</t>
  </si>
  <si>
    <t>Alexander Steele</t>
  </si>
  <si>
    <t>Amaya Bhatnager</t>
  </si>
  <si>
    <t>Amber Hughes</t>
  </si>
  <si>
    <t>Amelia McCarthy</t>
  </si>
  <si>
    <t>Andrew Wilkinson</t>
  </si>
  <si>
    <t>Anna Crossley</t>
  </si>
  <si>
    <t>Aodan Corr</t>
  </si>
  <si>
    <t>Ben Taylor</t>
  </si>
  <si>
    <t>Billy Becouam</t>
  </si>
  <si>
    <t>Charlotte Stone</t>
  </si>
  <si>
    <t>Conrad Lucas</t>
  </si>
  <si>
    <t>Daisy Roberts</t>
  </si>
  <si>
    <t>Daniel Wilkinson</t>
  </si>
  <si>
    <t>Dylan Rumsby</t>
  </si>
  <si>
    <t>Eleanor Taperell</t>
  </si>
  <si>
    <t>Elizabeth Wake</t>
  </si>
  <si>
    <t>Ella Mcmutrie</t>
  </si>
  <si>
    <t>Emma Wilson</t>
  </si>
  <si>
    <t>Emma Gittens</t>
  </si>
  <si>
    <t>Eoin Moore</t>
  </si>
  <si>
    <t>Eva Renshaw</t>
  </si>
  <si>
    <t>Eve Watts</t>
  </si>
  <si>
    <t>Finlay Kelleher</t>
  </si>
  <si>
    <t>Gabrielle Phelan</t>
  </si>
  <si>
    <t>Hannah Jones</t>
  </si>
  <si>
    <t>Harrison Joynson</t>
  </si>
  <si>
    <t>Harry Corcoran</t>
  </si>
  <si>
    <t>Inaaya Ali</t>
  </si>
  <si>
    <t>75H</t>
  </si>
  <si>
    <t>75m</t>
  </si>
  <si>
    <t>150m</t>
  </si>
  <si>
    <t>70H</t>
  </si>
  <si>
    <t>Year 7 Girls</t>
  </si>
  <si>
    <t>Isabella Robinson</t>
  </si>
  <si>
    <t>Isabelle Livett</t>
  </si>
  <si>
    <t>Isla Goodacre</t>
  </si>
  <si>
    <t>Iwan Williams</t>
  </si>
  <si>
    <t>Jack Clark</t>
  </si>
  <si>
    <t>Jack Bernhem</t>
  </si>
  <si>
    <t>Jaeden Reynolds</t>
  </si>
  <si>
    <t>James Manuel</t>
  </si>
  <si>
    <t>Jenna Christian</t>
  </si>
  <si>
    <t>Jennifer Ryan</t>
  </si>
  <si>
    <t>Jessica Keenan</t>
  </si>
  <si>
    <t>Josh Redmond</t>
  </si>
  <si>
    <t>Joshua Birchall</t>
  </si>
  <si>
    <t>Kallum Beardsmore</t>
  </si>
  <si>
    <t>Katelyn Swift</t>
  </si>
  <si>
    <t>Keira Jones</t>
  </si>
  <si>
    <t>Kelsey-Lili Ogedengbe</t>
  </si>
  <si>
    <t>Leigh Harper</t>
  </si>
  <si>
    <t>Liam Grealis</t>
  </si>
  <si>
    <t>Liam McCay</t>
  </si>
  <si>
    <t>Libby Simpson</t>
  </si>
  <si>
    <t>Macy Hillier</t>
  </si>
  <si>
    <t>Matthew Adebayo</t>
  </si>
  <si>
    <t>Megan Mcmutrie</t>
  </si>
  <si>
    <t>Olivia Shorrock</t>
  </si>
  <si>
    <t>Quinton Mahoney</t>
  </si>
  <si>
    <t>Reuben Crowell-Wellbourn</t>
  </si>
  <si>
    <t>Reuben Hillier</t>
  </si>
  <si>
    <t>Rhys Hulse</t>
  </si>
  <si>
    <t>Sahara Jalloh</t>
  </si>
  <si>
    <t>Sam Treanor</t>
  </si>
  <si>
    <t>Sierra Jalloh</t>
  </si>
  <si>
    <t>Theo Stubbs</t>
  </si>
  <si>
    <t>2.23.9</t>
  </si>
  <si>
    <t>2.36.1</t>
  </si>
  <si>
    <t>2.47.7</t>
  </si>
  <si>
    <t>2.51.7</t>
  </si>
  <si>
    <t>2.53.8</t>
  </si>
  <si>
    <t>2.55.7</t>
  </si>
  <si>
    <t>3.06.1</t>
  </si>
  <si>
    <t>3.06.8</t>
  </si>
  <si>
    <t>4.15.4</t>
  </si>
  <si>
    <t>4.26.4</t>
  </si>
  <si>
    <t>4.27.4</t>
  </si>
  <si>
    <t>4.29.2</t>
  </si>
  <si>
    <t>1200m</t>
  </si>
  <si>
    <t>Year 7 Boys</t>
  </si>
  <si>
    <t>Elliott Bujac</t>
  </si>
  <si>
    <t>Callum Stow-Povall</t>
  </si>
  <si>
    <t>Eden Jones</t>
  </si>
  <si>
    <t>2.33.3</t>
  </si>
  <si>
    <t>2.39.0</t>
  </si>
  <si>
    <t>2.44.0</t>
  </si>
  <si>
    <t>3.04.4</t>
  </si>
  <si>
    <t>4.55.0</t>
  </si>
  <si>
    <t>5.03.7</t>
  </si>
  <si>
    <t>5.25.9</t>
  </si>
  <si>
    <t>5.29.9</t>
  </si>
  <si>
    <t>Pole Vault</t>
  </si>
  <si>
    <t>80H</t>
  </si>
  <si>
    <t>100H</t>
  </si>
  <si>
    <t>400H</t>
  </si>
  <si>
    <t>All Ages</t>
  </si>
  <si>
    <t>Senior Girls</t>
  </si>
  <si>
    <t>Senior Boys</t>
  </si>
  <si>
    <t>Lily Mae</t>
  </si>
  <si>
    <t>Ahmed</t>
  </si>
  <si>
    <t>Ht 2</t>
  </si>
  <si>
    <t>Q</t>
  </si>
  <si>
    <t>q</t>
  </si>
  <si>
    <t xml:space="preserve">Aimee </t>
  </si>
  <si>
    <t xml:space="preserve">Benjamin </t>
  </si>
  <si>
    <t xml:space="preserve">Bronia </t>
  </si>
  <si>
    <t xml:space="preserve">Daniel </t>
  </si>
  <si>
    <t xml:space="preserve">Darion </t>
  </si>
  <si>
    <t xml:space="preserve">Eleanor </t>
  </si>
  <si>
    <t xml:space="preserve">Emily </t>
  </si>
  <si>
    <t xml:space="preserve">Emma </t>
  </si>
  <si>
    <t xml:space="preserve">Faye </t>
  </si>
  <si>
    <t xml:space="preserve">Grace </t>
  </si>
  <si>
    <t xml:space="preserve">Harry </t>
  </si>
  <si>
    <t xml:space="preserve">Holly </t>
  </si>
  <si>
    <t xml:space="preserve">Isaac </t>
  </si>
  <si>
    <t xml:space="preserve">Jack </t>
  </si>
  <si>
    <t xml:space="preserve">James </t>
  </si>
  <si>
    <t xml:space="preserve">Jessica </t>
  </si>
  <si>
    <t xml:space="preserve">Juliet </t>
  </si>
  <si>
    <t xml:space="preserve">Katie </t>
  </si>
  <si>
    <t>Holly</t>
  </si>
  <si>
    <t>4.41.8</t>
  </si>
  <si>
    <t>4.50.4</t>
  </si>
  <si>
    <t>4.56.5</t>
  </si>
  <si>
    <t>5.00.2</t>
  </si>
  <si>
    <t>5.04.1</t>
  </si>
  <si>
    <t>5.05.7</t>
  </si>
  <si>
    <t>5.41.2</t>
  </si>
  <si>
    <t>5.55.6</t>
  </si>
  <si>
    <t>4.29.3</t>
  </si>
  <si>
    <t>5.17.4</t>
  </si>
  <si>
    <t>5.28.1</t>
  </si>
  <si>
    <t>6.00.0</t>
  </si>
  <si>
    <t>4.33.3</t>
  </si>
  <si>
    <t>4.49.8</t>
  </si>
  <si>
    <t>4.57.0</t>
  </si>
  <si>
    <t>5.04.0</t>
  </si>
  <si>
    <t>5.10.9</t>
  </si>
  <si>
    <t>5.16.2</t>
  </si>
  <si>
    <t>5.19.5</t>
  </si>
  <si>
    <t>5.37.3</t>
  </si>
  <si>
    <t>5.40.9</t>
  </si>
  <si>
    <t>5.50.0</t>
  </si>
  <si>
    <t>5.07.1</t>
  </si>
  <si>
    <t>4.40.3</t>
  </si>
  <si>
    <t>4.55.6</t>
  </si>
  <si>
    <t>FINAL</t>
  </si>
  <si>
    <t>Kwissa</t>
  </si>
  <si>
    <t>Pedersen</t>
  </si>
  <si>
    <t>Grier</t>
  </si>
  <si>
    <t>2.07.1</t>
  </si>
  <si>
    <t>2.12.8</t>
  </si>
  <si>
    <t>2.14.0</t>
  </si>
  <si>
    <t>2.15.9</t>
  </si>
  <si>
    <t>2.16.9</t>
  </si>
  <si>
    <t>2.17.9</t>
  </si>
  <si>
    <t>2.24.7</t>
  </si>
  <si>
    <t>2.28.7</t>
  </si>
  <si>
    <t>2.39.4</t>
  </si>
  <si>
    <t>2.46.1</t>
  </si>
  <si>
    <t>2.20.8</t>
  </si>
  <si>
    <t>2.23.7</t>
  </si>
  <si>
    <t>2.30.3</t>
  </si>
  <si>
    <t>2.31.8</t>
  </si>
  <si>
    <t>2.32.5</t>
  </si>
  <si>
    <t>2.32.7</t>
  </si>
  <si>
    <t>2.42.3</t>
  </si>
  <si>
    <t>2.47.8</t>
  </si>
  <si>
    <t>2.50.6</t>
  </si>
  <si>
    <t>3.07.3</t>
  </si>
  <si>
    <t>2.26.7</t>
  </si>
  <si>
    <t>2.38.8</t>
  </si>
  <si>
    <t>2.21.5</t>
  </si>
  <si>
    <t>2.04.6</t>
  </si>
  <si>
    <t>2.04.9</t>
  </si>
  <si>
    <t>2.10.7</t>
  </si>
  <si>
    <t>2.11.4</t>
  </si>
  <si>
    <t>10.41.4</t>
  </si>
  <si>
    <t>11.11.5</t>
  </si>
  <si>
    <t>11.41.6</t>
  </si>
  <si>
    <t>Hammer (Junior Girls)</t>
  </si>
  <si>
    <t>Hammer (Junior Boys)</t>
  </si>
  <si>
    <t>JB</t>
  </si>
  <si>
    <t>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</si>
</sst>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F400]h:mm:ss\ AM/PM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" fillId="0" borderId="0"/>
    <xf numFmtId="0" fontId="1" fillId="0" borderId="0"/>
    <xf numFmtId="0" fontId="27" fillId="0" borderId="0"/>
  </cellStyleXfs>
  <cellXfs count="93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16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24" borderId="16" xfId="0" applyFill="1" applyBorder="1" applyProtection="1"/>
    <xf numFmtId="164" fontId="0" fillId="0" borderId="15" xfId="0" applyNumberFormat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5" xfId="0" applyNumberFormat="1" applyBorder="1" applyProtection="1">
      <protection locked="0"/>
    </xf>
    <xf numFmtId="0" fontId="0" fillId="25" borderId="0" xfId="0" applyFill="1" applyProtection="1">
      <protection locked="0"/>
    </xf>
    <xf numFmtId="0" fontId="0" fillId="25" borderId="17" xfId="0" applyFill="1" applyBorder="1" applyProtection="1"/>
    <xf numFmtId="0" fontId="0" fillId="25" borderId="16" xfId="0" applyFill="1" applyBorder="1" applyProtection="1"/>
    <xf numFmtId="0" fontId="0" fillId="25" borderId="0" xfId="0" applyFill="1" applyBorder="1" applyProtection="1"/>
    <xf numFmtId="0" fontId="0" fillId="25" borderId="15" xfId="0" applyFill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5" fillId="0" borderId="0" xfId="0" applyFont="1"/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17" xfId="0" applyFont="1" applyBorder="1"/>
    <xf numFmtId="0" fontId="6" fillId="0" borderId="0" xfId="0" applyFont="1"/>
    <xf numFmtId="0" fontId="0" fillId="0" borderId="0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1" xfId="0" applyBorder="1"/>
    <xf numFmtId="0" fontId="0" fillId="0" borderId="12" xfId="0" applyBorder="1"/>
    <xf numFmtId="2" fontId="0" fillId="0" borderId="0" xfId="0" applyNumberFormat="1"/>
    <xf numFmtId="0" fontId="24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5" fillId="0" borderId="0" xfId="0" applyFont="1" applyAlignment="1">
      <alignment horizontal="center"/>
    </xf>
    <xf numFmtId="0" fontId="24" fillId="0" borderId="13" xfId="0" applyFont="1" applyBorder="1"/>
    <xf numFmtId="0" fontId="0" fillId="0" borderId="0" xfId="0" applyFill="1" applyBorder="1"/>
    <xf numFmtId="0" fontId="24" fillId="0" borderId="14" xfId="0" applyFont="1" applyBorder="1"/>
    <xf numFmtId="0" fontId="24" fillId="0" borderId="0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0" fontId="3" fillId="25" borderId="0" xfId="0" applyFont="1" applyFill="1" applyBorder="1" applyProtection="1"/>
    <xf numFmtId="2" fontId="3" fillId="0" borderId="0" xfId="0" applyNumberFormat="1" applyFont="1" applyBorder="1" applyProtection="1">
      <protection locked="0"/>
    </xf>
    <xf numFmtId="0" fontId="28" fillId="0" borderId="18" xfId="45" applyFont="1" applyBorder="1" applyAlignment="1">
      <alignment horizontal="left"/>
    </xf>
    <xf numFmtId="0" fontId="29" fillId="0" borderId="18" xfId="45" applyFont="1" applyBorder="1" applyAlignment="1">
      <alignment horizontal="left"/>
    </xf>
    <xf numFmtId="0" fontId="3" fillId="0" borderId="11" xfId="0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5" borderId="17" xfId="0" applyFont="1" applyFill="1" applyBorder="1" applyProtection="1"/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15" xfId="0" applyFill="1" applyBorder="1" applyProtection="1"/>
    <xf numFmtId="0" fontId="0" fillId="0" borderId="15" xfId="0" applyFill="1" applyBorder="1" applyProtection="1">
      <protection locked="0"/>
    </xf>
    <xf numFmtId="0" fontId="0" fillId="0" borderId="16" xfId="0" applyFill="1" applyBorder="1" applyProtection="1"/>
    <xf numFmtId="0" fontId="0" fillId="0" borderId="16" xfId="0" applyBorder="1" applyProtection="1">
      <protection locked="0"/>
    </xf>
    <xf numFmtId="0" fontId="0" fillId="25" borderId="13" xfId="0" applyFill="1" applyBorder="1" applyProtection="1"/>
    <xf numFmtId="0" fontId="0" fillId="0" borderId="15" xfId="0" applyFill="1" applyBorder="1" applyAlignment="1" applyProtection="1">
      <alignment horizontal="center"/>
      <protection locked="0"/>
    </xf>
    <xf numFmtId="165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0" fontId="0" fillId="0" borderId="17" xfId="0" applyFill="1" applyBorder="1" applyProtection="1"/>
    <xf numFmtId="0" fontId="6" fillId="0" borderId="0" xfId="0" applyFont="1" applyBorder="1" applyProtection="1">
      <protection locked="0"/>
    </xf>
    <xf numFmtId="0" fontId="0" fillId="0" borderId="17" xfId="0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16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2" fontId="0" fillId="0" borderId="15" xfId="0" applyNumberFormat="1" applyFill="1" applyBorder="1" applyProtection="1">
      <protection locked="0"/>
    </xf>
    <xf numFmtId="0" fontId="3" fillId="0" borderId="15" xfId="0" applyFont="1" applyFill="1" applyBorder="1" applyAlignment="1" applyProtection="1">
      <alignment horizont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31000000}"/>
    <cellStyle name="Normal 5" xfId="45" xr:uid="{F674B22D-263B-4F9E-A5C9-6A4CC2A3AD06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6"/>
  <sheetViews>
    <sheetView workbookViewId="0">
      <selection activeCell="AE47" sqref="AE47"/>
    </sheetView>
  </sheetViews>
  <sheetFormatPr defaultRowHeight="12.75" x14ac:dyDescent="0.35"/>
  <cols>
    <col min="1" max="1" width="20.796875" customWidth="1"/>
    <col min="2" max="3" width="6.796875" customWidth="1"/>
    <col min="4" max="5" width="5.19921875" customWidth="1"/>
    <col min="6" max="6" width="20.796875" customWidth="1"/>
    <col min="7" max="8" width="6.796875" customWidth="1"/>
    <col min="9" max="9" width="5.19921875" customWidth="1"/>
    <col min="10" max="10" width="5.796875" customWidth="1"/>
    <col min="11" max="11" width="20.46484375" customWidth="1"/>
    <col min="12" max="15" width="6.796875" customWidth="1"/>
    <col min="16" max="28" width="5.796875" customWidth="1"/>
    <col min="29" max="29" width="11.53125" customWidth="1"/>
    <col min="30" max="30" width="5.53125" customWidth="1"/>
    <col min="31" max="31" width="18.19921875" customWidth="1"/>
    <col min="32" max="32" width="5.19921875" customWidth="1"/>
    <col min="33" max="33" width="6.19921875" customWidth="1"/>
  </cols>
  <sheetData>
    <row r="1" spans="1:33" ht="15.4" thickBot="1" x14ac:dyDescent="0.45">
      <c r="E1" s="31" t="s">
        <v>384</v>
      </c>
      <c r="F1" s="31"/>
    </row>
    <row r="2" spans="1:33" s="32" customFormat="1" ht="13.15" x14ac:dyDescent="0.4">
      <c r="A2" s="32" t="s">
        <v>26</v>
      </c>
      <c r="P2" s="32" t="s">
        <v>26</v>
      </c>
      <c r="AE2" s="33" t="s">
        <v>485</v>
      </c>
      <c r="AF2" s="34"/>
      <c r="AG2" s="35"/>
    </row>
    <row r="3" spans="1:33" s="32" customFormat="1" ht="13.15" x14ac:dyDescent="0.4">
      <c r="A3" s="32" t="s">
        <v>4</v>
      </c>
      <c r="F3" s="32" t="s">
        <v>5</v>
      </c>
      <c r="P3" s="32" t="s">
        <v>21</v>
      </c>
      <c r="Q3" s="32">
        <v>100</v>
      </c>
      <c r="R3" s="32">
        <v>200</v>
      </c>
      <c r="S3" s="32">
        <v>800</v>
      </c>
      <c r="T3" s="32">
        <v>1500</v>
      </c>
      <c r="U3" s="32" t="s">
        <v>8</v>
      </c>
      <c r="V3" s="32" t="s">
        <v>15</v>
      </c>
      <c r="W3" s="32" t="s">
        <v>16</v>
      </c>
      <c r="X3" s="32" t="s">
        <v>12</v>
      </c>
      <c r="Y3" s="32" t="s">
        <v>13</v>
      </c>
      <c r="Z3" s="32" t="s">
        <v>14</v>
      </c>
      <c r="AA3" s="32" t="s">
        <v>30</v>
      </c>
      <c r="AB3" s="32" t="s">
        <v>19</v>
      </c>
      <c r="AC3" s="32" t="s">
        <v>20</v>
      </c>
      <c r="AD3" s="32" t="s">
        <v>31</v>
      </c>
      <c r="AE3" s="36" t="s">
        <v>20</v>
      </c>
      <c r="AF3" s="37"/>
      <c r="AG3" s="38"/>
    </row>
    <row r="4" spans="1:33" x14ac:dyDescent="0.35">
      <c r="A4" s="39" t="s">
        <v>0</v>
      </c>
      <c r="B4" s="39" t="s">
        <v>3</v>
      </c>
      <c r="C4" s="39" t="s">
        <v>1</v>
      </c>
      <c r="D4" s="39" t="s">
        <v>2</v>
      </c>
      <c r="F4" s="39" t="s">
        <v>0</v>
      </c>
      <c r="G4" s="39" t="s">
        <v>3</v>
      </c>
      <c r="H4" s="39" t="s">
        <v>1</v>
      </c>
      <c r="I4" s="39" t="s">
        <v>2</v>
      </c>
      <c r="P4" s="52" t="s">
        <v>42</v>
      </c>
      <c r="Q4">
        <v>3</v>
      </c>
      <c r="R4">
        <v>4</v>
      </c>
      <c r="S4">
        <v>8</v>
      </c>
      <c r="T4">
        <v>0</v>
      </c>
      <c r="U4" t="s">
        <v>32</v>
      </c>
      <c r="V4">
        <v>14</v>
      </c>
      <c r="W4">
        <v>5</v>
      </c>
      <c r="X4">
        <v>16</v>
      </c>
      <c r="Y4" t="s">
        <v>32</v>
      </c>
      <c r="Z4">
        <v>2</v>
      </c>
      <c r="AA4">
        <v>52</v>
      </c>
      <c r="AB4">
        <v>59</v>
      </c>
      <c r="AC4" t="s">
        <v>44</v>
      </c>
      <c r="AD4" s="54" t="s">
        <v>487</v>
      </c>
      <c r="AE4" s="57" t="s">
        <v>23</v>
      </c>
      <c r="AF4" s="40">
        <v>565</v>
      </c>
      <c r="AG4" s="41"/>
    </row>
    <row r="5" spans="1:33" x14ac:dyDescent="0.35">
      <c r="A5" t="s">
        <v>210</v>
      </c>
      <c r="B5" s="52">
        <v>2</v>
      </c>
      <c r="C5" s="45">
        <v>13</v>
      </c>
      <c r="D5">
        <v>20</v>
      </c>
      <c r="F5" t="s">
        <v>212</v>
      </c>
      <c r="G5" s="52">
        <v>2</v>
      </c>
      <c r="H5" s="45">
        <v>27.4</v>
      </c>
      <c r="I5">
        <v>19</v>
      </c>
      <c r="K5" t="s">
        <v>495</v>
      </c>
      <c r="P5" s="52" t="s">
        <v>43</v>
      </c>
      <c r="Q5">
        <v>6</v>
      </c>
      <c r="R5" t="s">
        <v>32</v>
      </c>
      <c r="S5">
        <v>0</v>
      </c>
      <c r="T5" t="s">
        <v>32</v>
      </c>
      <c r="U5" t="s">
        <v>32</v>
      </c>
      <c r="V5" t="s">
        <v>32</v>
      </c>
      <c r="W5">
        <v>1</v>
      </c>
      <c r="X5" t="s">
        <v>32</v>
      </c>
      <c r="Y5" t="s">
        <v>32</v>
      </c>
      <c r="Z5" t="s">
        <v>32</v>
      </c>
      <c r="AA5">
        <v>7</v>
      </c>
      <c r="AD5" s="52"/>
      <c r="AE5" s="57" t="s">
        <v>36</v>
      </c>
      <c r="AF5" s="40">
        <v>562</v>
      </c>
      <c r="AG5" s="41"/>
    </row>
    <row r="6" spans="1:33" x14ac:dyDescent="0.35">
      <c r="A6" t="s">
        <v>48</v>
      </c>
      <c r="B6" s="52">
        <v>6</v>
      </c>
      <c r="C6" s="45">
        <v>13.1</v>
      </c>
      <c r="D6">
        <v>19</v>
      </c>
      <c r="F6" t="s">
        <v>89</v>
      </c>
      <c r="G6" s="52">
        <v>7</v>
      </c>
      <c r="H6" s="45">
        <v>27.8</v>
      </c>
      <c r="I6">
        <v>18</v>
      </c>
      <c r="K6" t="s">
        <v>496</v>
      </c>
      <c r="P6" s="52">
        <v>2</v>
      </c>
      <c r="Q6">
        <v>20</v>
      </c>
      <c r="R6">
        <v>19</v>
      </c>
      <c r="S6">
        <v>15</v>
      </c>
      <c r="T6">
        <v>16</v>
      </c>
      <c r="U6">
        <v>15</v>
      </c>
      <c r="V6">
        <v>10</v>
      </c>
      <c r="W6">
        <v>23</v>
      </c>
      <c r="X6">
        <v>9</v>
      </c>
      <c r="Y6">
        <v>10</v>
      </c>
      <c r="Z6">
        <v>14</v>
      </c>
      <c r="AA6">
        <v>151</v>
      </c>
      <c r="AB6">
        <v>267</v>
      </c>
      <c r="AC6" t="s">
        <v>23</v>
      </c>
      <c r="AD6" s="52">
        <v>1</v>
      </c>
      <c r="AE6" s="57" t="s">
        <v>37</v>
      </c>
      <c r="AF6" s="40">
        <v>363</v>
      </c>
      <c r="AG6" s="41"/>
    </row>
    <row r="7" spans="1:33" x14ac:dyDescent="0.35">
      <c r="A7" t="s">
        <v>101</v>
      </c>
      <c r="B7" s="52" t="s">
        <v>34</v>
      </c>
      <c r="C7" s="45">
        <v>13.6</v>
      </c>
      <c r="D7">
        <v>14</v>
      </c>
      <c r="F7" t="s">
        <v>185</v>
      </c>
      <c r="G7" s="52">
        <v>8</v>
      </c>
      <c r="H7" s="45">
        <v>29.5</v>
      </c>
      <c r="I7">
        <v>13</v>
      </c>
      <c r="K7" t="s">
        <v>501</v>
      </c>
      <c r="P7" s="52">
        <v>22</v>
      </c>
      <c r="Q7">
        <v>20</v>
      </c>
      <c r="R7">
        <v>18</v>
      </c>
      <c r="S7">
        <v>9</v>
      </c>
      <c r="T7">
        <v>12</v>
      </c>
      <c r="U7" t="s">
        <v>32</v>
      </c>
      <c r="V7">
        <v>10</v>
      </c>
      <c r="W7">
        <v>14</v>
      </c>
      <c r="X7">
        <v>13</v>
      </c>
      <c r="Y7">
        <v>9</v>
      </c>
      <c r="Z7">
        <v>11</v>
      </c>
      <c r="AA7">
        <v>116</v>
      </c>
      <c r="AD7" s="52"/>
      <c r="AE7" s="57" t="s">
        <v>483</v>
      </c>
      <c r="AF7" s="58">
        <v>304</v>
      </c>
      <c r="AG7" s="41"/>
    </row>
    <row r="8" spans="1:33" x14ac:dyDescent="0.35">
      <c r="A8" t="s">
        <v>94</v>
      </c>
      <c r="B8" s="52">
        <v>7</v>
      </c>
      <c r="C8" s="45">
        <v>13.7</v>
      </c>
      <c r="D8">
        <v>13</v>
      </c>
      <c r="F8" t="s">
        <v>345</v>
      </c>
      <c r="G8" s="52" t="s">
        <v>34</v>
      </c>
      <c r="H8" s="45">
        <v>30.9</v>
      </c>
      <c r="I8">
        <v>10</v>
      </c>
      <c r="K8" t="s">
        <v>502</v>
      </c>
      <c r="P8" s="52">
        <v>5</v>
      </c>
      <c r="Q8">
        <v>11</v>
      </c>
      <c r="R8">
        <v>7</v>
      </c>
      <c r="S8" t="s">
        <v>32</v>
      </c>
      <c r="T8">
        <v>0</v>
      </c>
      <c r="U8" t="s">
        <v>32</v>
      </c>
      <c r="V8">
        <v>12</v>
      </c>
      <c r="W8" t="s">
        <v>32</v>
      </c>
      <c r="X8" t="s">
        <v>32</v>
      </c>
      <c r="Y8">
        <v>15</v>
      </c>
      <c r="Z8">
        <v>7</v>
      </c>
      <c r="AA8">
        <v>52</v>
      </c>
      <c r="AB8">
        <v>95</v>
      </c>
      <c r="AC8" t="s">
        <v>40</v>
      </c>
      <c r="AD8" s="52">
        <v>6</v>
      </c>
      <c r="AE8" s="57" t="s">
        <v>44</v>
      </c>
      <c r="AF8" s="58">
        <v>159</v>
      </c>
      <c r="AG8" s="41"/>
    </row>
    <row r="9" spans="1:33" x14ac:dyDescent="0.35">
      <c r="A9" t="s">
        <v>108</v>
      </c>
      <c r="B9" s="52">
        <v>5</v>
      </c>
      <c r="C9" s="45">
        <v>14.1</v>
      </c>
      <c r="D9">
        <v>11</v>
      </c>
      <c r="F9" t="s">
        <v>346</v>
      </c>
      <c r="G9" s="52">
        <v>5</v>
      </c>
      <c r="H9" s="45">
        <v>32.200000000000003</v>
      </c>
      <c r="I9">
        <v>7</v>
      </c>
      <c r="K9" t="s">
        <v>503</v>
      </c>
      <c r="P9" s="52">
        <v>55</v>
      </c>
      <c r="Q9">
        <v>8</v>
      </c>
      <c r="R9" t="s">
        <v>32</v>
      </c>
      <c r="S9" t="s">
        <v>32</v>
      </c>
      <c r="T9">
        <v>11</v>
      </c>
      <c r="U9" t="s">
        <v>32</v>
      </c>
      <c r="V9">
        <v>12</v>
      </c>
      <c r="W9" t="s">
        <v>32</v>
      </c>
      <c r="X9" t="s">
        <v>32</v>
      </c>
      <c r="Y9" t="s">
        <v>32</v>
      </c>
      <c r="Z9">
        <v>12</v>
      </c>
      <c r="AA9">
        <v>43</v>
      </c>
      <c r="AD9" s="52"/>
      <c r="AE9" s="57" t="s">
        <v>484</v>
      </c>
      <c r="AF9" s="58">
        <v>149</v>
      </c>
      <c r="AG9" s="41"/>
    </row>
    <row r="10" spans="1:33" x14ac:dyDescent="0.35">
      <c r="A10" t="s">
        <v>183</v>
      </c>
      <c r="B10" s="52">
        <v>8</v>
      </c>
      <c r="C10" s="45">
        <v>14.9</v>
      </c>
      <c r="D10">
        <v>7</v>
      </c>
      <c r="F10" t="s">
        <v>50</v>
      </c>
      <c r="G10" s="52">
        <v>6</v>
      </c>
      <c r="H10" s="45">
        <v>32.200000000000003</v>
      </c>
      <c r="I10">
        <v>7</v>
      </c>
      <c r="P10" s="52">
        <v>6</v>
      </c>
      <c r="Q10">
        <v>19</v>
      </c>
      <c r="R10">
        <v>7</v>
      </c>
      <c r="S10">
        <v>14</v>
      </c>
      <c r="T10">
        <v>2</v>
      </c>
      <c r="U10">
        <v>11</v>
      </c>
      <c r="V10" t="s">
        <v>32</v>
      </c>
      <c r="W10">
        <v>3</v>
      </c>
      <c r="X10">
        <v>16</v>
      </c>
      <c r="Y10">
        <v>7</v>
      </c>
      <c r="Z10">
        <v>3</v>
      </c>
      <c r="AA10">
        <v>82</v>
      </c>
      <c r="AB10">
        <v>132</v>
      </c>
      <c r="AC10" t="s">
        <v>22</v>
      </c>
      <c r="AD10" s="54" t="s">
        <v>486</v>
      </c>
      <c r="AE10" s="57" t="s">
        <v>41</v>
      </c>
      <c r="AF10" s="58">
        <v>96</v>
      </c>
      <c r="AG10" s="41"/>
    </row>
    <row r="11" spans="1:33" ht="13.15" thickBot="1" x14ac:dyDescent="0.4">
      <c r="A11" t="s">
        <v>286</v>
      </c>
      <c r="B11" s="52" t="s">
        <v>42</v>
      </c>
      <c r="C11" s="45">
        <v>15.7</v>
      </c>
      <c r="D11">
        <v>3</v>
      </c>
      <c r="F11" t="s">
        <v>287</v>
      </c>
      <c r="G11" s="52" t="s">
        <v>42</v>
      </c>
      <c r="H11" s="45">
        <v>33.4</v>
      </c>
      <c r="I11">
        <v>4</v>
      </c>
      <c r="K11" t="s">
        <v>497</v>
      </c>
      <c r="P11" s="52">
        <v>66</v>
      </c>
      <c r="Q11">
        <v>7</v>
      </c>
      <c r="R11">
        <v>4</v>
      </c>
      <c r="S11">
        <v>7</v>
      </c>
      <c r="T11">
        <v>1</v>
      </c>
      <c r="U11" t="s">
        <v>32</v>
      </c>
      <c r="V11">
        <v>7</v>
      </c>
      <c r="W11">
        <v>3</v>
      </c>
      <c r="X11">
        <v>11</v>
      </c>
      <c r="Y11">
        <v>6</v>
      </c>
      <c r="Z11">
        <v>4</v>
      </c>
      <c r="AA11">
        <v>50</v>
      </c>
      <c r="AC11" t="s">
        <v>38</v>
      </c>
      <c r="AD11" s="52"/>
      <c r="AE11" s="59" t="s">
        <v>488</v>
      </c>
      <c r="AF11" s="43">
        <v>60</v>
      </c>
      <c r="AG11" s="44"/>
    </row>
    <row r="12" spans="1:33" x14ac:dyDescent="0.35">
      <c r="A12" t="s">
        <v>32</v>
      </c>
      <c r="C12" s="45"/>
      <c r="D12" t="s">
        <v>32</v>
      </c>
      <c r="F12" t="s">
        <v>32</v>
      </c>
      <c r="G12" s="52"/>
      <c r="H12" s="45"/>
      <c r="I12" t="s">
        <v>32</v>
      </c>
      <c r="K12" t="s">
        <v>498</v>
      </c>
      <c r="P12" s="52">
        <v>7</v>
      </c>
      <c r="Q12">
        <v>13</v>
      </c>
      <c r="R12">
        <v>18</v>
      </c>
      <c r="S12">
        <v>15</v>
      </c>
      <c r="T12">
        <v>20</v>
      </c>
      <c r="U12" t="s">
        <v>32</v>
      </c>
      <c r="V12">
        <v>7</v>
      </c>
      <c r="W12">
        <v>15</v>
      </c>
      <c r="X12" t="s">
        <v>32</v>
      </c>
      <c r="Y12">
        <v>17</v>
      </c>
      <c r="Z12" t="s">
        <v>32</v>
      </c>
      <c r="AA12">
        <v>105</v>
      </c>
      <c r="AB12">
        <v>132</v>
      </c>
      <c r="AC12" t="s">
        <v>37</v>
      </c>
      <c r="AD12" s="54" t="s">
        <v>486</v>
      </c>
    </row>
    <row r="13" spans="1:33" x14ac:dyDescent="0.35">
      <c r="A13" t="s">
        <v>211</v>
      </c>
      <c r="B13" s="52">
        <v>22</v>
      </c>
      <c r="C13" s="45">
        <v>13</v>
      </c>
      <c r="D13">
        <v>20</v>
      </c>
      <c r="F13" t="s">
        <v>213</v>
      </c>
      <c r="G13" s="52">
        <v>22</v>
      </c>
      <c r="H13" s="45">
        <v>27.7</v>
      </c>
      <c r="I13">
        <v>18</v>
      </c>
      <c r="K13" t="s">
        <v>499</v>
      </c>
      <c r="P13" s="52">
        <v>77</v>
      </c>
      <c r="Q13">
        <v>0</v>
      </c>
      <c r="R13" t="s">
        <v>32</v>
      </c>
      <c r="S13" t="s">
        <v>32</v>
      </c>
      <c r="T13">
        <v>11</v>
      </c>
      <c r="U13" t="s">
        <v>32</v>
      </c>
      <c r="V13">
        <v>9</v>
      </c>
      <c r="W13">
        <v>2</v>
      </c>
      <c r="X13" t="s">
        <v>32</v>
      </c>
      <c r="Y13">
        <v>5</v>
      </c>
      <c r="Z13" t="s">
        <v>32</v>
      </c>
      <c r="AA13">
        <v>27</v>
      </c>
      <c r="AD13" s="52"/>
    </row>
    <row r="14" spans="1:33" x14ac:dyDescent="0.35">
      <c r="A14" t="s">
        <v>361</v>
      </c>
      <c r="B14" s="52">
        <v>116</v>
      </c>
      <c r="C14" s="45">
        <v>13.4</v>
      </c>
      <c r="D14">
        <v>16</v>
      </c>
      <c r="F14" t="s">
        <v>362</v>
      </c>
      <c r="G14" s="52">
        <v>121</v>
      </c>
      <c r="H14" s="45">
        <v>29</v>
      </c>
      <c r="I14">
        <v>15</v>
      </c>
      <c r="P14" s="52">
        <v>8</v>
      </c>
      <c r="Q14">
        <v>7</v>
      </c>
      <c r="R14">
        <v>13</v>
      </c>
      <c r="S14">
        <v>17</v>
      </c>
      <c r="T14">
        <v>18</v>
      </c>
      <c r="U14">
        <v>11</v>
      </c>
      <c r="V14">
        <v>10</v>
      </c>
      <c r="W14">
        <v>6</v>
      </c>
      <c r="X14">
        <v>13</v>
      </c>
      <c r="Y14">
        <v>17</v>
      </c>
      <c r="Z14">
        <v>24</v>
      </c>
      <c r="AA14">
        <v>136</v>
      </c>
      <c r="AB14">
        <v>236</v>
      </c>
      <c r="AC14" s="55" t="s">
        <v>489</v>
      </c>
      <c r="AD14" s="54">
        <v>2</v>
      </c>
    </row>
    <row r="15" spans="1:33" x14ac:dyDescent="0.35">
      <c r="A15" t="s">
        <v>109</v>
      </c>
      <c r="B15" s="52">
        <v>55</v>
      </c>
      <c r="C15" s="45">
        <v>14.7</v>
      </c>
      <c r="D15">
        <v>8</v>
      </c>
      <c r="F15" t="s">
        <v>363</v>
      </c>
      <c r="G15" s="52">
        <v>115</v>
      </c>
      <c r="H15" s="45">
        <v>29.5</v>
      </c>
      <c r="I15">
        <v>13</v>
      </c>
      <c r="K15" t="s">
        <v>500</v>
      </c>
      <c r="P15" s="52">
        <v>88</v>
      </c>
      <c r="Q15">
        <v>5</v>
      </c>
      <c r="R15">
        <v>13</v>
      </c>
      <c r="S15">
        <v>10</v>
      </c>
      <c r="T15">
        <v>5</v>
      </c>
      <c r="U15" t="s">
        <v>32</v>
      </c>
      <c r="V15">
        <v>18</v>
      </c>
      <c r="W15">
        <v>13</v>
      </c>
      <c r="X15">
        <v>16</v>
      </c>
      <c r="Y15">
        <v>10</v>
      </c>
      <c r="Z15">
        <v>10</v>
      </c>
      <c r="AA15">
        <v>100</v>
      </c>
      <c r="AD15" s="52"/>
    </row>
    <row r="16" spans="1:33" x14ac:dyDescent="0.35">
      <c r="A16" t="s">
        <v>385</v>
      </c>
      <c r="B16" s="52" t="s">
        <v>35</v>
      </c>
      <c r="C16" s="45">
        <v>14.9</v>
      </c>
      <c r="D16">
        <v>7</v>
      </c>
      <c r="F16" t="s">
        <v>186</v>
      </c>
      <c r="G16" s="52">
        <v>88</v>
      </c>
      <c r="H16" s="45">
        <v>29.5</v>
      </c>
      <c r="I16">
        <v>13</v>
      </c>
      <c r="P16" s="52" t="s">
        <v>34</v>
      </c>
      <c r="Q16">
        <v>14</v>
      </c>
      <c r="R16">
        <v>10</v>
      </c>
      <c r="S16" t="s">
        <v>32</v>
      </c>
      <c r="T16" t="s">
        <v>32</v>
      </c>
      <c r="U16">
        <v>8</v>
      </c>
      <c r="V16" t="s">
        <v>32</v>
      </c>
      <c r="W16">
        <v>7</v>
      </c>
      <c r="X16">
        <v>7</v>
      </c>
      <c r="Y16">
        <v>12</v>
      </c>
      <c r="Z16">
        <v>11</v>
      </c>
      <c r="AA16">
        <v>69</v>
      </c>
      <c r="AB16">
        <v>96</v>
      </c>
      <c r="AC16" t="s">
        <v>41</v>
      </c>
      <c r="AD16" s="52">
        <v>5</v>
      </c>
    </row>
    <row r="17" spans="1:32" x14ac:dyDescent="0.35">
      <c r="A17" t="s">
        <v>49</v>
      </c>
      <c r="B17" s="52">
        <v>66</v>
      </c>
      <c r="C17" s="45">
        <v>15</v>
      </c>
      <c r="D17">
        <v>7</v>
      </c>
      <c r="F17" t="s">
        <v>242</v>
      </c>
      <c r="G17" s="52" t="s">
        <v>45</v>
      </c>
      <c r="H17" s="45">
        <v>30.1</v>
      </c>
      <c r="I17">
        <v>12</v>
      </c>
      <c r="P17" s="52" t="s">
        <v>35</v>
      </c>
      <c r="Q17">
        <v>7</v>
      </c>
      <c r="R17">
        <v>6</v>
      </c>
      <c r="S17" t="s">
        <v>32</v>
      </c>
      <c r="T17" t="s">
        <v>32</v>
      </c>
      <c r="U17" t="s">
        <v>32</v>
      </c>
      <c r="V17" t="s">
        <v>32</v>
      </c>
      <c r="W17">
        <v>9</v>
      </c>
      <c r="X17" t="s">
        <v>32</v>
      </c>
      <c r="Y17">
        <v>5</v>
      </c>
      <c r="Z17" t="s">
        <v>32</v>
      </c>
      <c r="AA17">
        <v>27</v>
      </c>
      <c r="AD17" s="52"/>
    </row>
    <row r="18" spans="1:32" x14ac:dyDescent="0.35">
      <c r="A18" s="55" t="s">
        <v>291</v>
      </c>
      <c r="B18" s="54" t="s">
        <v>43</v>
      </c>
      <c r="C18" s="45">
        <v>15.1</v>
      </c>
      <c r="D18">
        <v>6</v>
      </c>
      <c r="F18" t="s">
        <v>102</v>
      </c>
      <c r="G18" s="52" t="s">
        <v>35</v>
      </c>
      <c r="H18" s="45">
        <v>32.4</v>
      </c>
      <c r="I18">
        <v>6</v>
      </c>
      <c r="P18" s="52" t="s">
        <v>45</v>
      </c>
      <c r="Q18" t="s">
        <v>32</v>
      </c>
      <c r="R18">
        <v>12</v>
      </c>
      <c r="S18">
        <v>20</v>
      </c>
      <c r="T18" t="s">
        <v>32</v>
      </c>
      <c r="U18" t="s">
        <v>32</v>
      </c>
      <c r="V18">
        <v>11</v>
      </c>
      <c r="W18" t="s">
        <v>32</v>
      </c>
      <c r="X18" t="s">
        <v>32</v>
      </c>
      <c r="Y18" t="s">
        <v>32</v>
      </c>
      <c r="Z18">
        <v>16</v>
      </c>
      <c r="AA18">
        <v>59</v>
      </c>
      <c r="AB18">
        <v>59</v>
      </c>
      <c r="AC18" s="55" t="s">
        <v>488</v>
      </c>
      <c r="AD18" s="54" t="s">
        <v>487</v>
      </c>
    </row>
    <row r="19" spans="1:32" x14ac:dyDescent="0.35">
      <c r="A19" t="s">
        <v>184</v>
      </c>
      <c r="B19" s="52">
        <v>88</v>
      </c>
      <c r="C19" s="45">
        <v>15.4</v>
      </c>
      <c r="D19">
        <v>5</v>
      </c>
      <c r="F19" t="s">
        <v>51</v>
      </c>
      <c r="G19" s="52">
        <v>66</v>
      </c>
      <c r="H19" s="45">
        <v>33.4</v>
      </c>
      <c r="I19">
        <v>4</v>
      </c>
      <c r="P19" s="52" t="s">
        <v>46</v>
      </c>
      <c r="Q19" t="s">
        <v>32</v>
      </c>
      <c r="R19" t="s">
        <v>32</v>
      </c>
      <c r="S19" t="s">
        <v>32</v>
      </c>
      <c r="T19" t="s">
        <v>32</v>
      </c>
      <c r="U19" t="s">
        <v>32</v>
      </c>
      <c r="V19" t="s">
        <v>32</v>
      </c>
      <c r="W19" t="s">
        <v>32</v>
      </c>
      <c r="X19" t="s">
        <v>32</v>
      </c>
      <c r="Y19" t="s">
        <v>32</v>
      </c>
      <c r="Z19" t="s">
        <v>32</v>
      </c>
      <c r="AA19">
        <v>0</v>
      </c>
    </row>
    <row r="20" spans="1:32" ht="13.15" x14ac:dyDescent="0.4">
      <c r="A20" t="s">
        <v>95</v>
      </c>
      <c r="B20" s="52">
        <v>77</v>
      </c>
      <c r="C20" s="45">
        <v>16.399999999999999</v>
      </c>
      <c r="D20">
        <v>0</v>
      </c>
      <c r="P20" s="32" t="s">
        <v>27</v>
      </c>
    </row>
    <row r="21" spans="1:32" ht="13.15" x14ac:dyDescent="0.4">
      <c r="F21" t="s">
        <v>32</v>
      </c>
      <c r="I21" t="s">
        <v>32</v>
      </c>
      <c r="P21" s="32" t="s">
        <v>21</v>
      </c>
      <c r="Q21" s="32">
        <v>100</v>
      </c>
      <c r="R21" s="32">
        <v>200</v>
      </c>
      <c r="S21" s="32">
        <v>300</v>
      </c>
      <c r="T21" s="32">
        <v>800</v>
      </c>
      <c r="U21" s="32">
        <v>1500</v>
      </c>
      <c r="V21" s="32" t="s">
        <v>8</v>
      </c>
      <c r="W21" s="32" t="s">
        <v>15</v>
      </c>
      <c r="X21" s="32" t="s">
        <v>16</v>
      </c>
      <c r="Y21" s="32" t="s">
        <v>17</v>
      </c>
      <c r="Z21" s="32" t="s">
        <v>12</v>
      </c>
      <c r="AA21" s="32" t="s">
        <v>13</v>
      </c>
      <c r="AB21" s="32" t="s">
        <v>14</v>
      </c>
      <c r="AC21" s="56" t="s">
        <v>30</v>
      </c>
      <c r="AD21" s="32" t="s">
        <v>19</v>
      </c>
      <c r="AE21" s="32" t="s">
        <v>20</v>
      </c>
      <c r="AF21" s="32" t="s">
        <v>33</v>
      </c>
    </row>
    <row r="22" spans="1:32" ht="13.15" x14ac:dyDescent="0.4">
      <c r="A22" s="32" t="s">
        <v>6</v>
      </c>
      <c r="F22" s="32" t="s">
        <v>7</v>
      </c>
      <c r="K22" s="32" t="s">
        <v>8</v>
      </c>
      <c r="P22" s="52">
        <v>2</v>
      </c>
      <c r="Q22">
        <v>11</v>
      </c>
      <c r="R22">
        <v>17</v>
      </c>
      <c r="S22">
        <v>21</v>
      </c>
      <c r="T22">
        <v>17</v>
      </c>
      <c r="U22">
        <v>12</v>
      </c>
      <c r="V22">
        <v>17</v>
      </c>
      <c r="W22">
        <v>14</v>
      </c>
      <c r="X22">
        <v>8</v>
      </c>
      <c r="Y22">
        <v>10</v>
      </c>
      <c r="Z22">
        <v>15</v>
      </c>
      <c r="AA22">
        <v>14</v>
      </c>
      <c r="AB22">
        <v>15</v>
      </c>
      <c r="AC22" s="52">
        <v>171</v>
      </c>
      <c r="AD22">
        <v>298</v>
      </c>
      <c r="AE22" t="s">
        <v>23</v>
      </c>
      <c r="AF22">
        <v>2</v>
      </c>
    </row>
    <row r="23" spans="1:32" x14ac:dyDescent="0.35">
      <c r="A23" s="39" t="s">
        <v>0</v>
      </c>
      <c r="B23" s="39" t="s">
        <v>3</v>
      </c>
      <c r="C23" s="39" t="s">
        <v>1</v>
      </c>
      <c r="D23" s="39" t="s">
        <v>2</v>
      </c>
      <c r="F23" s="39" t="s">
        <v>0</v>
      </c>
      <c r="G23" s="39" t="s">
        <v>3</v>
      </c>
      <c r="H23" s="39" t="s">
        <v>1</v>
      </c>
      <c r="I23" s="39" t="s">
        <v>2</v>
      </c>
      <c r="K23" s="39" t="s">
        <v>0</v>
      </c>
      <c r="L23" s="39" t="s">
        <v>3</v>
      </c>
      <c r="M23" s="39" t="s">
        <v>1</v>
      </c>
      <c r="N23" s="39" t="s">
        <v>2</v>
      </c>
      <c r="O23" s="39"/>
      <c r="P23" s="52">
        <v>22</v>
      </c>
      <c r="Q23">
        <v>13</v>
      </c>
      <c r="R23">
        <v>11</v>
      </c>
      <c r="S23">
        <v>14</v>
      </c>
      <c r="T23">
        <v>12</v>
      </c>
      <c r="U23" t="s">
        <v>481</v>
      </c>
      <c r="V23" t="s">
        <v>32</v>
      </c>
      <c r="W23">
        <v>12</v>
      </c>
      <c r="X23">
        <v>10</v>
      </c>
      <c r="Y23">
        <v>11</v>
      </c>
      <c r="Z23">
        <v>17</v>
      </c>
      <c r="AA23">
        <v>10</v>
      </c>
      <c r="AB23">
        <v>17</v>
      </c>
      <c r="AC23" s="52">
        <v>127</v>
      </c>
    </row>
    <row r="24" spans="1:32" x14ac:dyDescent="0.35">
      <c r="A24" t="s">
        <v>241</v>
      </c>
      <c r="B24" s="52" t="s">
        <v>45</v>
      </c>
      <c r="C24" s="46" t="s">
        <v>401</v>
      </c>
      <c r="D24">
        <v>20</v>
      </c>
      <c r="F24" t="s">
        <v>91</v>
      </c>
      <c r="G24" s="52">
        <v>7</v>
      </c>
      <c r="H24" s="52" t="s">
        <v>386</v>
      </c>
      <c r="I24">
        <v>20</v>
      </c>
      <c r="K24" t="s">
        <v>23</v>
      </c>
      <c r="L24" s="52">
        <v>2</v>
      </c>
      <c r="M24">
        <v>56.2</v>
      </c>
      <c r="N24">
        <v>15</v>
      </c>
      <c r="P24" s="52">
        <v>5</v>
      </c>
      <c r="Q24">
        <v>8</v>
      </c>
      <c r="R24" t="s">
        <v>32</v>
      </c>
      <c r="S24">
        <v>3</v>
      </c>
      <c r="T24" t="s">
        <v>32</v>
      </c>
      <c r="U24">
        <v>12</v>
      </c>
      <c r="V24" t="s">
        <v>32</v>
      </c>
      <c r="W24">
        <v>6</v>
      </c>
      <c r="X24" t="s">
        <v>32</v>
      </c>
      <c r="Y24" t="s">
        <v>32</v>
      </c>
      <c r="Z24" t="s">
        <v>32</v>
      </c>
      <c r="AA24" t="s">
        <v>32</v>
      </c>
      <c r="AB24">
        <v>11</v>
      </c>
      <c r="AC24" s="52">
        <v>40</v>
      </c>
      <c r="AD24">
        <v>54</v>
      </c>
      <c r="AE24" t="s">
        <v>40</v>
      </c>
      <c r="AF24">
        <v>6</v>
      </c>
    </row>
    <row r="25" spans="1:32" x14ac:dyDescent="0.35">
      <c r="A25" t="s">
        <v>187</v>
      </c>
      <c r="B25" s="52">
        <v>8</v>
      </c>
      <c r="C25" s="46" t="s">
        <v>402</v>
      </c>
      <c r="D25">
        <v>17</v>
      </c>
      <c r="F25" t="s">
        <v>189</v>
      </c>
      <c r="G25" s="52">
        <v>8</v>
      </c>
      <c r="H25" s="52" t="s">
        <v>387</v>
      </c>
      <c r="I25">
        <v>18</v>
      </c>
      <c r="K25" t="s">
        <v>22</v>
      </c>
      <c r="L25" s="52">
        <v>6</v>
      </c>
      <c r="M25">
        <v>59.2</v>
      </c>
      <c r="N25">
        <v>11</v>
      </c>
      <c r="P25" s="52">
        <v>55</v>
      </c>
      <c r="Q25" t="s">
        <v>32</v>
      </c>
      <c r="R25">
        <v>14</v>
      </c>
      <c r="S25">
        <v>0</v>
      </c>
      <c r="T25" t="s">
        <v>32</v>
      </c>
      <c r="U25">
        <v>0</v>
      </c>
      <c r="V25" t="s">
        <v>32</v>
      </c>
      <c r="W25" t="s">
        <v>32</v>
      </c>
      <c r="X25" t="s">
        <v>32</v>
      </c>
      <c r="Y25" t="s">
        <v>32</v>
      </c>
      <c r="Z25" t="s">
        <v>32</v>
      </c>
      <c r="AA25" t="s">
        <v>32</v>
      </c>
      <c r="AB25" t="s">
        <v>32</v>
      </c>
      <c r="AC25" s="52">
        <v>14</v>
      </c>
    </row>
    <row r="26" spans="1:32" x14ac:dyDescent="0.35">
      <c r="A26" t="s">
        <v>90</v>
      </c>
      <c r="B26" s="52">
        <v>7</v>
      </c>
      <c r="C26" s="46" t="s">
        <v>403</v>
      </c>
      <c r="D26">
        <v>15</v>
      </c>
      <c r="F26" t="s">
        <v>216</v>
      </c>
      <c r="G26" s="52">
        <v>2</v>
      </c>
      <c r="H26" s="52" t="s">
        <v>388</v>
      </c>
      <c r="I26">
        <v>16</v>
      </c>
      <c r="K26" t="s">
        <v>36</v>
      </c>
      <c r="L26" s="52">
        <v>8</v>
      </c>
      <c r="M26">
        <v>59.5</v>
      </c>
      <c r="N26">
        <v>11</v>
      </c>
      <c r="P26" s="52">
        <v>6</v>
      </c>
      <c r="Q26">
        <v>15</v>
      </c>
      <c r="R26">
        <v>15</v>
      </c>
      <c r="S26" t="s">
        <v>32</v>
      </c>
      <c r="T26" t="s">
        <v>32</v>
      </c>
      <c r="U26">
        <v>2</v>
      </c>
      <c r="V26">
        <v>15</v>
      </c>
      <c r="W26">
        <v>17</v>
      </c>
      <c r="X26" t="s">
        <v>32</v>
      </c>
      <c r="Y26" t="s">
        <v>32</v>
      </c>
      <c r="Z26">
        <v>18</v>
      </c>
      <c r="AA26">
        <v>12</v>
      </c>
      <c r="AB26">
        <v>13</v>
      </c>
      <c r="AC26" s="52">
        <v>107</v>
      </c>
      <c r="AD26">
        <v>172</v>
      </c>
      <c r="AE26" t="s">
        <v>22</v>
      </c>
      <c r="AF26">
        <v>4</v>
      </c>
    </row>
    <row r="27" spans="1:32" x14ac:dyDescent="0.35">
      <c r="A27" t="s">
        <v>214</v>
      </c>
      <c r="B27" s="52">
        <v>2</v>
      </c>
      <c r="C27" s="46" t="s">
        <v>404</v>
      </c>
      <c r="D27">
        <v>15</v>
      </c>
      <c r="F27" t="s">
        <v>364</v>
      </c>
      <c r="G27" s="52">
        <v>119</v>
      </c>
      <c r="H27" s="52" t="s">
        <v>389</v>
      </c>
      <c r="I27">
        <v>16</v>
      </c>
      <c r="K27" t="s">
        <v>41</v>
      </c>
      <c r="L27" s="52" t="s">
        <v>34</v>
      </c>
      <c r="M27">
        <v>61.4</v>
      </c>
      <c r="N27">
        <v>8</v>
      </c>
      <c r="P27" s="52">
        <v>66</v>
      </c>
      <c r="Q27" t="s">
        <v>32</v>
      </c>
      <c r="R27">
        <v>10</v>
      </c>
      <c r="S27" t="s">
        <v>32</v>
      </c>
      <c r="T27" t="s">
        <v>32</v>
      </c>
      <c r="U27">
        <v>15</v>
      </c>
      <c r="V27" t="s">
        <v>32</v>
      </c>
      <c r="W27">
        <v>16</v>
      </c>
      <c r="X27">
        <v>7</v>
      </c>
      <c r="Y27" t="s">
        <v>32</v>
      </c>
      <c r="Z27">
        <v>11</v>
      </c>
      <c r="AA27">
        <v>6</v>
      </c>
      <c r="AB27" t="s">
        <v>32</v>
      </c>
      <c r="AC27" s="52">
        <v>65</v>
      </c>
      <c r="AE27" t="s">
        <v>38</v>
      </c>
    </row>
    <row r="28" spans="1:32" x14ac:dyDescent="0.35">
      <c r="A28" t="s">
        <v>52</v>
      </c>
      <c r="B28" s="52">
        <v>6</v>
      </c>
      <c r="C28" s="46" t="s">
        <v>405</v>
      </c>
      <c r="D28">
        <v>14</v>
      </c>
      <c r="F28" t="s">
        <v>365</v>
      </c>
      <c r="G28" s="52">
        <v>120</v>
      </c>
      <c r="H28" s="52" t="s">
        <v>390</v>
      </c>
      <c r="I28">
        <v>15</v>
      </c>
      <c r="K28" t="s">
        <v>32</v>
      </c>
      <c r="N28" t="s">
        <v>32</v>
      </c>
      <c r="P28" s="52">
        <v>7</v>
      </c>
      <c r="Q28">
        <v>13</v>
      </c>
      <c r="R28">
        <v>21</v>
      </c>
      <c r="S28">
        <v>23</v>
      </c>
      <c r="T28">
        <v>10</v>
      </c>
      <c r="U28" t="s">
        <v>32</v>
      </c>
      <c r="V28">
        <v>17</v>
      </c>
      <c r="W28">
        <v>16</v>
      </c>
      <c r="X28">
        <v>14</v>
      </c>
      <c r="Y28">
        <v>12</v>
      </c>
      <c r="Z28">
        <v>15</v>
      </c>
      <c r="AA28">
        <v>15</v>
      </c>
      <c r="AB28">
        <v>3</v>
      </c>
      <c r="AC28" s="52">
        <v>159</v>
      </c>
      <c r="AD28">
        <v>231</v>
      </c>
      <c r="AE28" t="s">
        <v>37</v>
      </c>
      <c r="AF28">
        <v>3</v>
      </c>
    </row>
    <row r="29" spans="1:32" x14ac:dyDescent="0.35">
      <c r="A29" t="s">
        <v>188</v>
      </c>
      <c r="B29" s="52">
        <v>88</v>
      </c>
      <c r="C29" s="46" t="s">
        <v>406</v>
      </c>
      <c r="D29">
        <v>10</v>
      </c>
      <c r="F29" t="s">
        <v>217</v>
      </c>
      <c r="G29" s="52">
        <v>22</v>
      </c>
      <c r="H29" s="52" t="s">
        <v>391</v>
      </c>
      <c r="I29">
        <v>12</v>
      </c>
      <c r="K29" t="s">
        <v>32</v>
      </c>
      <c r="N29" t="s">
        <v>32</v>
      </c>
      <c r="P29" s="52">
        <v>77</v>
      </c>
      <c r="Q29">
        <v>16</v>
      </c>
      <c r="R29">
        <v>9</v>
      </c>
      <c r="S29">
        <v>10</v>
      </c>
      <c r="T29">
        <v>11</v>
      </c>
      <c r="U29" t="s">
        <v>32</v>
      </c>
      <c r="V29" t="s">
        <v>32</v>
      </c>
      <c r="W29" t="s">
        <v>32</v>
      </c>
      <c r="X29">
        <v>9</v>
      </c>
      <c r="Y29" t="s">
        <v>32</v>
      </c>
      <c r="Z29" t="s">
        <v>32</v>
      </c>
      <c r="AA29">
        <v>17</v>
      </c>
      <c r="AB29" t="s">
        <v>32</v>
      </c>
      <c r="AC29" s="52">
        <v>72</v>
      </c>
    </row>
    <row r="30" spans="1:32" x14ac:dyDescent="0.35">
      <c r="A30" t="s">
        <v>215</v>
      </c>
      <c r="B30" s="52">
        <v>22</v>
      </c>
      <c r="C30" s="46" t="s">
        <v>407</v>
      </c>
      <c r="D30">
        <v>9</v>
      </c>
      <c r="F30" t="s">
        <v>110</v>
      </c>
      <c r="G30" s="52">
        <v>55</v>
      </c>
      <c r="H30" s="52" t="s">
        <v>392</v>
      </c>
      <c r="I30">
        <v>11</v>
      </c>
      <c r="K30" t="s">
        <v>32</v>
      </c>
      <c r="N30" t="s">
        <v>32</v>
      </c>
      <c r="P30" s="52">
        <v>8</v>
      </c>
      <c r="Q30">
        <v>8</v>
      </c>
      <c r="R30">
        <v>17</v>
      </c>
      <c r="S30">
        <v>21</v>
      </c>
      <c r="T30">
        <v>18</v>
      </c>
      <c r="U30">
        <v>20</v>
      </c>
      <c r="V30">
        <v>16</v>
      </c>
      <c r="W30">
        <v>11</v>
      </c>
      <c r="X30">
        <v>7</v>
      </c>
      <c r="Y30">
        <v>13</v>
      </c>
      <c r="Z30">
        <v>23</v>
      </c>
      <c r="AA30">
        <v>10</v>
      </c>
      <c r="AB30">
        <v>13</v>
      </c>
      <c r="AC30" s="52">
        <v>177</v>
      </c>
      <c r="AD30">
        <v>326</v>
      </c>
      <c r="AE30" t="s">
        <v>36</v>
      </c>
      <c r="AF30">
        <v>1</v>
      </c>
    </row>
    <row r="31" spans="1:32" x14ac:dyDescent="0.35">
      <c r="A31" t="s">
        <v>288</v>
      </c>
      <c r="B31" s="52" t="s">
        <v>42</v>
      </c>
      <c r="C31" s="46" t="s">
        <v>408</v>
      </c>
      <c r="D31">
        <v>8</v>
      </c>
      <c r="F31" t="s">
        <v>92</v>
      </c>
      <c r="G31" s="52">
        <v>77</v>
      </c>
      <c r="H31" s="52" t="s">
        <v>393</v>
      </c>
      <c r="I31">
        <v>11</v>
      </c>
      <c r="K31" t="s">
        <v>32</v>
      </c>
      <c r="N31" t="s">
        <v>32</v>
      </c>
      <c r="P31" s="52">
        <v>88</v>
      </c>
      <c r="Q31">
        <v>11</v>
      </c>
      <c r="R31">
        <v>16</v>
      </c>
      <c r="S31">
        <v>19</v>
      </c>
      <c r="T31">
        <v>14</v>
      </c>
      <c r="U31">
        <v>18</v>
      </c>
      <c r="V31" t="s">
        <v>32</v>
      </c>
      <c r="W31" t="s">
        <v>32</v>
      </c>
      <c r="X31">
        <v>8</v>
      </c>
      <c r="Y31">
        <v>15</v>
      </c>
      <c r="Z31">
        <v>17</v>
      </c>
      <c r="AA31">
        <v>15</v>
      </c>
      <c r="AB31">
        <v>16</v>
      </c>
      <c r="AC31" s="52">
        <v>149</v>
      </c>
    </row>
    <row r="32" spans="1:32" x14ac:dyDescent="0.35">
      <c r="A32" t="s">
        <v>53</v>
      </c>
      <c r="B32" s="52">
        <v>66</v>
      </c>
      <c r="C32" s="46" t="s">
        <v>410</v>
      </c>
      <c r="D32">
        <v>7</v>
      </c>
      <c r="F32" t="s">
        <v>366</v>
      </c>
      <c r="G32" s="52">
        <v>114</v>
      </c>
      <c r="H32" s="52" t="s">
        <v>394</v>
      </c>
      <c r="I32">
        <v>11</v>
      </c>
      <c r="K32" t="s">
        <v>32</v>
      </c>
      <c r="N32" t="s">
        <v>32</v>
      </c>
      <c r="P32" s="52" t="s">
        <v>45</v>
      </c>
      <c r="Q32" t="s">
        <v>32</v>
      </c>
      <c r="R32" t="s">
        <v>32</v>
      </c>
      <c r="S32" t="s">
        <v>32</v>
      </c>
      <c r="T32" t="s">
        <v>32</v>
      </c>
      <c r="U32" t="s">
        <v>32</v>
      </c>
      <c r="V32" t="s">
        <v>32</v>
      </c>
      <c r="W32" t="s">
        <v>32</v>
      </c>
      <c r="X32" t="s">
        <v>32</v>
      </c>
      <c r="Y32">
        <v>1</v>
      </c>
      <c r="Z32" t="s">
        <v>32</v>
      </c>
      <c r="AA32" t="s">
        <v>32</v>
      </c>
      <c r="AB32" t="s">
        <v>32</v>
      </c>
      <c r="AC32" s="52">
        <v>1</v>
      </c>
      <c r="AD32">
        <v>1</v>
      </c>
      <c r="AE32" t="s">
        <v>240</v>
      </c>
      <c r="AF32">
        <v>7</v>
      </c>
    </row>
    <row r="33" spans="1:33" x14ac:dyDescent="0.35">
      <c r="A33" t="s">
        <v>289</v>
      </c>
      <c r="B33" s="52" t="s">
        <v>43</v>
      </c>
      <c r="C33" s="46" t="s">
        <v>409</v>
      </c>
      <c r="D33">
        <v>0</v>
      </c>
      <c r="F33" t="s">
        <v>367</v>
      </c>
      <c r="G33" s="52">
        <v>118</v>
      </c>
      <c r="H33" s="52" t="s">
        <v>395</v>
      </c>
      <c r="I33">
        <v>8</v>
      </c>
      <c r="K33" t="s">
        <v>32</v>
      </c>
      <c r="N33" t="s">
        <v>32</v>
      </c>
      <c r="P33" s="52" t="s">
        <v>46</v>
      </c>
      <c r="Q33" t="s">
        <v>32</v>
      </c>
      <c r="R33" t="s">
        <v>32</v>
      </c>
      <c r="S33" t="s">
        <v>32</v>
      </c>
      <c r="T33" t="s">
        <v>32</v>
      </c>
      <c r="U33" t="s">
        <v>32</v>
      </c>
      <c r="V33" t="s">
        <v>32</v>
      </c>
      <c r="W33" t="s">
        <v>32</v>
      </c>
      <c r="X33" t="s">
        <v>32</v>
      </c>
      <c r="Y33" t="s">
        <v>32</v>
      </c>
      <c r="Z33" t="s">
        <v>32</v>
      </c>
      <c r="AA33" t="s">
        <v>32</v>
      </c>
      <c r="AB33" t="s">
        <v>32</v>
      </c>
      <c r="AC33" s="52">
        <v>0</v>
      </c>
    </row>
    <row r="34" spans="1:33" x14ac:dyDescent="0.35">
      <c r="C34" s="46"/>
      <c r="F34" t="s">
        <v>190</v>
      </c>
      <c r="G34" s="52">
        <v>88</v>
      </c>
      <c r="H34" s="52" t="s">
        <v>396</v>
      </c>
      <c r="I34">
        <v>5</v>
      </c>
      <c r="K34" t="s">
        <v>32</v>
      </c>
      <c r="N34" t="s">
        <v>32</v>
      </c>
      <c r="P34" s="52" t="s">
        <v>42</v>
      </c>
      <c r="Q34">
        <v>15</v>
      </c>
      <c r="R34">
        <v>5</v>
      </c>
      <c r="S34" t="s">
        <v>32</v>
      </c>
      <c r="T34" t="s">
        <v>32</v>
      </c>
      <c r="U34">
        <v>7</v>
      </c>
      <c r="V34" t="s">
        <v>32</v>
      </c>
      <c r="W34">
        <v>11</v>
      </c>
      <c r="X34">
        <v>5</v>
      </c>
      <c r="Y34" t="s">
        <v>32</v>
      </c>
      <c r="Z34">
        <v>12</v>
      </c>
      <c r="AA34">
        <v>8</v>
      </c>
      <c r="AB34" t="s">
        <v>32</v>
      </c>
      <c r="AC34" s="52">
        <v>63</v>
      </c>
      <c r="AD34">
        <v>100</v>
      </c>
      <c r="AE34" t="s">
        <v>44</v>
      </c>
      <c r="AF34">
        <v>5</v>
      </c>
    </row>
    <row r="35" spans="1:33" x14ac:dyDescent="0.35">
      <c r="C35" s="46"/>
      <c r="F35" t="s">
        <v>54</v>
      </c>
      <c r="G35" s="52">
        <v>6</v>
      </c>
      <c r="H35" s="52" t="s">
        <v>397</v>
      </c>
      <c r="I35">
        <v>2</v>
      </c>
      <c r="K35" t="s">
        <v>32</v>
      </c>
      <c r="N35" t="s">
        <v>32</v>
      </c>
      <c r="P35" s="52" t="s">
        <v>43</v>
      </c>
      <c r="Q35" t="s">
        <v>32</v>
      </c>
      <c r="R35">
        <v>12</v>
      </c>
      <c r="S35" t="s">
        <v>32</v>
      </c>
      <c r="T35" t="s">
        <v>32</v>
      </c>
      <c r="U35" t="s">
        <v>32</v>
      </c>
      <c r="V35" t="s">
        <v>32</v>
      </c>
      <c r="W35">
        <v>11</v>
      </c>
      <c r="X35">
        <v>0</v>
      </c>
      <c r="Y35" t="s">
        <v>32</v>
      </c>
      <c r="Z35">
        <v>14</v>
      </c>
      <c r="AA35" t="s">
        <v>32</v>
      </c>
      <c r="AB35" t="s">
        <v>32</v>
      </c>
      <c r="AC35" s="52">
        <v>37</v>
      </c>
    </row>
    <row r="36" spans="1:33" x14ac:dyDescent="0.35">
      <c r="A36" t="s">
        <v>32</v>
      </c>
      <c r="D36" t="s">
        <v>32</v>
      </c>
      <c r="F36" t="s">
        <v>57</v>
      </c>
      <c r="G36" s="52">
        <v>66</v>
      </c>
      <c r="H36" s="52" t="s">
        <v>398</v>
      </c>
      <c r="I36">
        <v>1</v>
      </c>
      <c r="K36" t="s">
        <v>32</v>
      </c>
      <c r="N36" t="s">
        <v>32</v>
      </c>
      <c r="Q36" t="s">
        <v>32</v>
      </c>
      <c r="R36" t="s">
        <v>32</v>
      </c>
      <c r="S36" t="s">
        <v>32</v>
      </c>
      <c r="T36" t="s">
        <v>32</v>
      </c>
      <c r="U36" t="s">
        <v>32</v>
      </c>
      <c r="V36" t="s">
        <v>32</v>
      </c>
      <c r="W36" t="s">
        <v>32</v>
      </c>
      <c r="X36" t="s">
        <v>32</v>
      </c>
      <c r="Y36" t="s">
        <v>32</v>
      </c>
      <c r="Z36" t="s">
        <v>32</v>
      </c>
      <c r="AA36" t="s">
        <v>32</v>
      </c>
      <c r="AB36" t="s">
        <v>32</v>
      </c>
    </row>
    <row r="37" spans="1:33" ht="13.15" x14ac:dyDescent="0.4">
      <c r="F37" t="s">
        <v>347</v>
      </c>
      <c r="G37" s="52">
        <v>5</v>
      </c>
      <c r="H37" s="52" t="s">
        <v>399</v>
      </c>
      <c r="I37">
        <v>0</v>
      </c>
      <c r="AD37" s="32"/>
    </row>
    <row r="38" spans="1:33" x14ac:dyDescent="0.35">
      <c r="F38" t="s">
        <v>290</v>
      </c>
      <c r="G38" s="52" t="s">
        <v>42</v>
      </c>
      <c r="H38" s="52" t="s">
        <v>400</v>
      </c>
      <c r="I38">
        <v>0</v>
      </c>
    </row>
    <row r="39" spans="1:33" ht="13.5" thickBot="1" x14ac:dyDescent="0.45">
      <c r="A39" s="32" t="s">
        <v>26</v>
      </c>
    </row>
    <row r="40" spans="1:33" ht="13.15" x14ac:dyDescent="0.4">
      <c r="A40" s="32" t="s">
        <v>9</v>
      </c>
      <c r="F40" s="32" t="s">
        <v>10</v>
      </c>
      <c r="P40" s="32" t="s">
        <v>28</v>
      </c>
      <c r="AE40" s="33" t="s">
        <v>504</v>
      </c>
      <c r="AF40" s="47"/>
      <c r="AG40" s="48"/>
    </row>
    <row r="41" spans="1:33" ht="13.15" x14ac:dyDescent="0.4">
      <c r="A41" s="39" t="s">
        <v>0</v>
      </c>
      <c r="B41" s="39" t="s">
        <v>3</v>
      </c>
      <c r="C41" s="39" t="s">
        <v>1</v>
      </c>
      <c r="D41" s="39" t="s">
        <v>2</v>
      </c>
      <c r="E41" s="39"/>
      <c r="F41" s="39" t="s">
        <v>0</v>
      </c>
      <c r="G41" s="39" t="s">
        <v>3</v>
      </c>
      <c r="H41" s="39" t="s">
        <v>1</v>
      </c>
      <c r="I41" s="39" t="s">
        <v>2</v>
      </c>
      <c r="P41" s="32" t="s">
        <v>21</v>
      </c>
      <c r="Q41" s="32">
        <v>100</v>
      </c>
      <c r="R41" s="32">
        <v>200</v>
      </c>
      <c r="S41" s="32">
        <v>800</v>
      </c>
      <c r="T41" s="32">
        <v>1500</v>
      </c>
      <c r="U41" s="32" t="s">
        <v>8</v>
      </c>
      <c r="V41" s="32" t="s">
        <v>15</v>
      </c>
      <c r="W41" s="32" t="s">
        <v>16</v>
      </c>
      <c r="X41" s="32" t="s">
        <v>12</v>
      </c>
      <c r="Y41" s="32" t="s">
        <v>13</v>
      </c>
      <c r="Z41" s="32" t="s">
        <v>14</v>
      </c>
      <c r="AA41" s="32" t="s">
        <v>30</v>
      </c>
      <c r="AB41" s="32" t="s">
        <v>19</v>
      </c>
      <c r="AC41" s="32" t="s">
        <v>20</v>
      </c>
      <c r="AD41" s="32" t="s">
        <v>31</v>
      </c>
      <c r="AE41" s="36" t="s">
        <v>20</v>
      </c>
      <c r="AF41" s="40"/>
      <c r="AG41" s="41"/>
    </row>
    <row r="42" spans="1:33" x14ac:dyDescent="0.35">
      <c r="A42" t="s">
        <v>191</v>
      </c>
      <c r="B42" s="52">
        <v>88</v>
      </c>
      <c r="C42" s="49">
        <v>1.44</v>
      </c>
      <c r="D42">
        <v>18</v>
      </c>
      <c r="F42" t="s">
        <v>210</v>
      </c>
      <c r="G42" s="52">
        <v>2</v>
      </c>
      <c r="H42" s="49">
        <v>5.1100000000000003</v>
      </c>
      <c r="I42">
        <v>23</v>
      </c>
      <c r="P42" s="52">
        <v>1</v>
      </c>
      <c r="Q42">
        <v>15</v>
      </c>
      <c r="R42">
        <v>12</v>
      </c>
      <c r="S42">
        <v>15</v>
      </c>
      <c r="T42">
        <v>13</v>
      </c>
      <c r="U42">
        <v>14</v>
      </c>
      <c r="V42">
        <v>17</v>
      </c>
      <c r="W42">
        <v>10</v>
      </c>
      <c r="X42">
        <v>10</v>
      </c>
      <c r="Y42">
        <v>12</v>
      </c>
      <c r="Z42">
        <v>4</v>
      </c>
      <c r="AA42">
        <v>122</v>
      </c>
      <c r="AB42">
        <v>191</v>
      </c>
      <c r="AC42" s="55" t="s">
        <v>491</v>
      </c>
      <c r="AD42" s="54">
        <v>4</v>
      </c>
      <c r="AE42" s="57" t="s">
        <v>25</v>
      </c>
      <c r="AF42" s="60">
        <v>507</v>
      </c>
      <c r="AG42" s="41"/>
    </row>
    <row r="43" spans="1:33" x14ac:dyDescent="0.35">
      <c r="A43" t="s">
        <v>287</v>
      </c>
      <c r="B43" s="52" t="s">
        <v>42</v>
      </c>
      <c r="C43">
        <v>1.32</v>
      </c>
      <c r="D43">
        <v>14</v>
      </c>
      <c r="F43" t="s">
        <v>322</v>
      </c>
      <c r="G43" s="52">
        <v>7</v>
      </c>
      <c r="H43" s="49">
        <v>4.33</v>
      </c>
      <c r="I43">
        <v>15</v>
      </c>
      <c r="P43" s="52">
        <v>11</v>
      </c>
      <c r="Q43">
        <v>11</v>
      </c>
      <c r="R43">
        <v>8</v>
      </c>
      <c r="S43">
        <v>10</v>
      </c>
      <c r="T43">
        <v>8</v>
      </c>
      <c r="U43" t="s">
        <v>32</v>
      </c>
      <c r="V43">
        <v>13</v>
      </c>
      <c r="W43">
        <v>8</v>
      </c>
      <c r="X43" t="s">
        <v>32</v>
      </c>
      <c r="Y43" t="s">
        <v>32</v>
      </c>
      <c r="Z43">
        <v>11</v>
      </c>
      <c r="AA43">
        <v>69</v>
      </c>
      <c r="AD43" s="52"/>
      <c r="AE43" s="57" t="s">
        <v>23</v>
      </c>
      <c r="AF43" s="40">
        <v>448</v>
      </c>
      <c r="AG43" s="41"/>
    </row>
    <row r="44" spans="1:33" x14ac:dyDescent="0.35">
      <c r="A44" t="s">
        <v>111</v>
      </c>
      <c r="B44" s="52">
        <v>5</v>
      </c>
      <c r="C44" s="49">
        <v>1.26</v>
      </c>
      <c r="D44">
        <v>12</v>
      </c>
      <c r="F44" t="s">
        <v>218</v>
      </c>
      <c r="G44" s="52">
        <v>22</v>
      </c>
      <c r="H44" s="49">
        <v>4.26</v>
      </c>
      <c r="I44">
        <v>14</v>
      </c>
      <c r="P44" s="52">
        <v>2</v>
      </c>
      <c r="Q44">
        <v>14</v>
      </c>
      <c r="R44">
        <v>19</v>
      </c>
      <c r="S44">
        <v>17</v>
      </c>
      <c r="T44">
        <v>19</v>
      </c>
      <c r="U44" t="s">
        <v>32</v>
      </c>
      <c r="V44" t="s">
        <v>32</v>
      </c>
      <c r="W44">
        <v>14</v>
      </c>
      <c r="X44">
        <v>13</v>
      </c>
      <c r="Y44">
        <v>10</v>
      </c>
      <c r="Z44">
        <v>7</v>
      </c>
      <c r="AA44">
        <v>113</v>
      </c>
      <c r="AB44">
        <v>236</v>
      </c>
      <c r="AC44" t="s">
        <v>23</v>
      </c>
      <c r="AD44" s="54" t="s">
        <v>492</v>
      </c>
      <c r="AE44" s="57" t="s">
        <v>39</v>
      </c>
      <c r="AF44" s="40">
        <v>402</v>
      </c>
      <c r="AG44" s="41"/>
    </row>
    <row r="45" spans="1:33" x14ac:dyDescent="0.35">
      <c r="A45" t="s">
        <v>346</v>
      </c>
      <c r="B45" s="52">
        <v>55</v>
      </c>
      <c r="C45">
        <v>1.26</v>
      </c>
      <c r="D45">
        <v>12</v>
      </c>
      <c r="F45" t="s">
        <v>193</v>
      </c>
      <c r="G45" s="52">
        <v>88</v>
      </c>
      <c r="H45" s="49">
        <v>4.1900000000000004</v>
      </c>
      <c r="I45">
        <v>13</v>
      </c>
      <c r="P45" s="52">
        <v>22</v>
      </c>
      <c r="Q45">
        <v>9</v>
      </c>
      <c r="R45">
        <v>17</v>
      </c>
      <c r="S45">
        <v>8</v>
      </c>
      <c r="T45">
        <v>17</v>
      </c>
      <c r="U45">
        <v>14</v>
      </c>
      <c r="V45">
        <v>14</v>
      </c>
      <c r="W45">
        <v>14</v>
      </c>
      <c r="X45">
        <v>8</v>
      </c>
      <c r="Y45">
        <v>13</v>
      </c>
      <c r="Z45">
        <v>9</v>
      </c>
      <c r="AA45">
        <v>123</v>
      </c>
      <c r="AD45" s="52"/>
      <c r="AE45" s="57" t="s">
        <v>493</v>
      </c>
      <c r="AF45" s="58">
        <v>282</v>
      </c>
      <c r="AG45" s="41"/>
    </row>
    <row r="46" spans="1:33" x14ac:dyDescent="0.35">
      <c r="A46" t="s">
        <v>243</v>
      </c>
      <c r="B46" s="52" t="s">
        <v>45</v>
      </c>
      <c r="C46" s="49">
        <v>1.23</v>
      </c>
      <c r="D46">
        <v>11</v>
      </c>
      <c r="F46" t="s">
        <v>104</v>
      </c>
      <c r="G46" s="52" t="s">
        <v>35</v>
      </c>
      <c r="H46" s="49">
        <v>3.74</v>
      </c>
      <c r="I46">
        <v>9</v>
      </c>
      <c r="P46" s="52">
        <v>5</v>
      </c>
      <c r="Q46">
        <v>10</v>
      </c>
      <c r="R46">
        <v>9</v>
      </c>
      <c r="S46">
        <v>1</v>
      </c>
      <c r="T46">
        <v>0</v>
      </c>
      <c r="U46" t="s">
        <v>32</v>
      </c>
      <c r="V46">
        <v>12</v>
      </c>
      <c r="W46">
        <v>7</v>
      </c>
      <c r="X46" t="s">
        <v>32</v>
      </c>
      <c r="Y46" t="s">
        <v>32</v>
      </c>
      <c r="Z46" t="s">
        <v>32</v>
      </c>
      <c r="AA46">
        <v>39</v>
      </c>
      <c r="AB46">
        <v>88</v>
      </c>
      <c r="AC46" t="s">
        <v>24</v>
      </c>
      <c r="AD46" s="52">
        <v>7</v>
      </c>
      <c r="AE46" s="57" t="s">
        <v>494</v>
      </c>
      <c r="AF46" s="60">
        <v>233</v>
      </c>
      <c r="AG46" s="41"/>
    </row>
    <row r="47" spans="1:33" x14ac:dyDescent="0.35">
      <c r="A47" t="s">
        <v>184</v>
      </c>
      <c r="B47" s="52">
        <v>8</v>
      </c>
      <c r="C47" s="49">
        <v>1.2</v>
      </c>
      <c r="D47">
        <v>10</v>
      </c>
      <c r="F47" t="s">
        <v>103</v>
      </c>
      <c r="G47" s="52" t="s">
        <v>34</v>
      </c>
      <c r="H47" s="49">
        <v>3.56</v>
      </c>
      <c r="I47">
        <v>7</v>
      </c>
      <c r="P47" s="52">
        <v>55</v>
      </c>
      <c r="Q47">
        <v>4</v>
      </c>
      <c r="R47">
        <v>16</v>
      </c>
      <c r="S47">
        <v>4</v>
      </c>
      <c r="T47">
        <v>1</v>
      </c>
      <c r="U47">
        <v>12</v>
      </c>
      <c r="V47" t="s">
        <v>32</v>
      </c>
      <c r="W47">
        <v>6</v>
      </c>
      <c r="X47" t="s">
        <v>32</v>
      </c>
      <c r="Y47">
        <v>6</v>
      </c>
      <c r="Z47" t="s">
        <v>32</v>
      </c>
      <c r="AA47">
        <v>49</v>
      </c>
      <c r="AD47" s="52"/>
      <c r="AE47" s="57" t="s">
        <v>24</v>
      </c>
      <c r="AF47" s="60">
        <v>202</v>
      </c>
      <c r="AG47" s="41"/>
    </row>
    <row r="48" spans="1:33" x14ac:dyDescent="0.35">
      <c r="A48" t="s">
        <v>216</v>
      </c>
      <c r="B48" s="52">
        <v>2</v>
      </c>
      <c r="C48" s="49">
        <v>1.2</v>
      </c>
      <c r="D48">
        <v>10</v>
      </c>
      <c r="F48" t="s">
        <v>192</v>
      </c>
      <c r="G48" s="52">
        <v>8</v>
      </c>
      <c r="H48" s="49">
        <v>3.44</v>
      </c>
      <c r="I48">
        <v>6</v>
      </c>
      <c r="P48" s="52">
        <v>6</v>
      </c>
      <c r="Q48">
        <v>7</v>
      </c>
      <c r="R48">
        <v>15</v>
      </c>
      <c r="S48">
        <v>13</v>
      </c>
      <c r="T48" t="s">
        <v>32</v>
      </c>
      <c r="U48" t="s">
        <v>32</v>
      </c>
      <c r="V48">
        <v>14</v>
      </c>
      <c r="W48" t="s">
        <v>32</v>
      </c>
      <c r="X48">
        <v>7</v>
      </c>
      <c r="Y48">
        <v>3</v>
      </c>
      <c r="Z48">
        <v>10</v>
      </c>
      <c r="AA48">
        <v>69</v>
      </c>
      <c r="AB48">
        <v>138</v>
      </c>
      <c r="AC48" s="55" t="s">
        <v>490</v>
      </c>
      <c r="AD48" s="54">
        <v>5</v>
      </c>
      <c r="AE48" s="57" t="s">
        <v>240</v>
      </c>
      <c r="AF48" s="60">
        <v>182</v>
      </c>
      <c r="AG48" s="41"/>
    </row>
    <row r="49" spans="1:33" x14ac:dyDescent="0.35">
      <c r="A49" t="s">
        <v>353</v>
      </c>
      <c r="B49" s="52">
        <v>22</v>
      </c>
      <c r="C49" s="49">
        <v>1.2</v>
      </c>
      <c r="D49">
        <v>10</v>
      </c>
      <c r="F49" t="s">
        <v>291</v>
      </c>
      <c r="G49" s="52" t="s">
        <v>42</v>
      </c>
      <c r="H49" s="49">
        <v>3.35</v>
      </c>
      <c r="I49">
        <v>5</v>
      </c>
      <c r="P49" s="52">
        <v>66</v>
      </c>
      <c r="Q49">
        <v>13</v>
      </c>
      <c r="R49">
        <v>8</v>
      </c>
      <c r="S49">
        <v>9</v>
      </c>
      <c r="T49" t="s">
        <v>32</v>
      </c>
      <c r="U49">
        <v>12</v>
      </c>
      <c r="V49">
        <v>12</v>
      </c>
      <c r="W49">
        <v>4</v>
      </c>
      <c r="X49">
        <v>6</v>
      </c>
      <c r="Y49">
        <v>0</v>
      </c>
      <c r="Z49">
        <v>5</v>
      </c>
      <c r="AA49">
        <v>69</v>
      </c>
      <c r="AD49" s="52"/>
      <c r="AE49" s="57" t="s">
        <v>44</v>
      </c>
      <c r="AF49" s="60">
        <v>87</v>
      </c>
      <c r="AG49" s="41"/>
    </row>
    <row r="50" spans="1:33" ht="13.15" thickBot="1" x14ac:dyDescent="0.4">
      <c r="A50" t="s">
        <v>321</v>
      </c>
      <c r="B50" s="52">
        <v>77</v>
      </c>
      <c r="C50" s="49">
        <v>1.17</v>
      </c>
      <c r="D50">
        <v>9</v>
      </c>
      <c r="F50" t="s">
        <v>368</v>
      </c>
      <c r="G50" s="52">
        <v>111</v>
      </c>
      <c r="H50" s="49">
        <v>3.25</v>
      </c>
      <c r="I50">
        <v>4</v>
      </c>
      <c r="P50" s="52">
        <v>7</v>
      </c>
      <c r="Q50">
        <v>13</v>
      </c>
      <c r="R50">
        <v>26</v>
      </c>
      <c r="S50">
        <v>11</v>
      </c>
      <c r="T50">
        <v>16</v>
      </c>
      <c r="U50">
        <v>17</v>
      </c>
      <c r="V50">
        <v>19</v>
      </c>
      <c r="W50">
        <v>8</v>
      </c>
      <c r="X50">
        <v>14</v>
      </c>
      <c r="Y50">
        <v>17</v>
      </c>
      <c r="Z50">
        <v>9</v>
      </c>
      <c r="AA50">
        <v>150</v>
      </c>
      <c r="AB50">
        <v>253</v>
      </c>
      <c r="AC50" t="s">
        <v>25</v>
      </c>
      <c r="AD50" s="52">
        <v>1</v>
      </c>
      <c r="AE50" s="42"/>
      <c r="AF50" s="43"/>
      <c r="AG50" s="44"/>
    </row>
    <row r="51" spans="1:33" x14ac:dyDescent="0.35">
      <c r="A51" t="s">
        <v>55</v>
      </c>
      <c r="B51" s="52">
        <v>66</v>
      </c>
      <c r="C51" s="49">
        <v>1.1100000000000001</v>
      </c>
      <c r="D51">
        <v>7</v>
      </c>
      <c r="F51" t="s">
        <v>56</v>
      </c>
      <c r="G51" s="52">
        <v>6</v>
      </c>
      <c r="H51" s="49">
        <v>3.13</v>
      </c>
      <c r="I51">
        <v>3</v>
      </c>
      <c r="P51" s="52">
        <v>77</v>
      </c>
      <c r="Q51">
        <v>11</v>
      </c>
      <c r="R51">
        <v>13</v>
      </c>
      <c r="S51">
        <v>15</v>
      </c>
      <c r="T51">
        <v>14</v>
      </c>
      <c r="U51" t="s">
        <v>32</v>
      </c>
      <c r="V51">
        <v>17</v>
      </c>
      <c r="W51">
        <v>7</v>
      </c>
      <c r="X51">
        <v>12</v>
      </c>
      <c r="Y51">
        <v>5</v>
      </c>
      <c r="Z51">
        <v>9</v>
      </c>
      <c r="AA51">
        <v>103</v>
      </c>
      <c r="AD51" s="52"/>
    </row>
    <row r="52" spans="1:33" x14ac:dyDescent="0.35">
      <c r="A52" t="s">
        <v>93</v>
      </c>
      <c r="B52" s="52">
        <v>7</v>
      </c>
      <c r="C52" s="49">
        <v>1.1100000000000001</v>
      </c>
      <c r="D52">
        <v>7</v>
      </c>
      <c r="F52" t="s">
        <v>57</v>
      </c>
      <c r="G52" s="52">
        <v>66</v>
      </c>
      <c r="H52" s="49">
        <v>3.1</v>
      </c>
      <c r="I52">
        <v>3</v>
      </c>
      <c r="P52" s="52">
        <v>8</v>
      </c>
      <c r="Q52">
        <v>15</v>
      </c>
      <c r="R52">
        <v>17</v>
      </c>
      <c r="S52">
        <v>24</v>
      </c>
      <c r="T52">
        <v>12</v>
      </c>
      <c r="U52">
        <v>19</v>
      </c>
      <c r="V52">
        <v>12</v>
      </c>
      <c r="W52">
        <v>10</v>
      </c>
      <c r="X52">
        <v>7</v>
      </c>
      <c r="Y52">
        <v>6</v>
      </c>
      <c r="Z52">
        <v>9</v>
      </c>
      <c r="AA52">
        <v>131</v>
      </c>
      <c r="AB52">
        <v>236</v>
      </c>
      <c r="AC52" t="s">
        <v>39</v>
      </c>
      <c r="AD52" s="54" t="s">
        <v>492</v>
      </c>
    </row>
    <row r="53" spans="1:33" x14ac:dyDescent="0.35">
      <c r="A53" t="s">
        <v>32</v>
      </c>
      <c r="D53" t="s">
        <v>32</v>
      </c>
      <c r="F53" t="s">
        <v>323</v>
      </c>
      <c r="G53" s="52">
        <v>77</v>
      </c>
      <c r="H53" s="49">
        <v>3.07</v>
      </c>
      <c r="I53">
        <v>2</v>
      </c>
      <c r="P53" s="52">
        <v>88</v>
      </c>
      <c r="Q53">
        <v>19</v>
      </c>
      <c r="R53">
        <v>8</v>
      </c>
      <c r="S53">
        <v>11</v>
      </c>
      <c r="T53">
        <v>14</v>
      </c>
      <c r="U53" t="s">
        <v>32</v>
      </c>
      <c r="V53">
        <v>15</v>
      </c>
      <c r="W53">
        <v>14</v>
      </c>
      <c r="X53">
        <v>12</v>
      </c>
      <c r="Y53">
        <v>8</v>
      </c>
      <c r="Z53">
        <v>4</v>
      </c>
      <c r="AA53">
        <v>105</v>
      </c>
      <c r="AD53" s="52"/>
    </row>
    <row r="54" spans="1:33" x14ac:dyDescent="0.35">
      <c r="A54" t="s">
        <v>32</v>
      </c>
      <c r="D54" t="s">
        <v>32</v>
      </c>
      <c r="F54" t="s">
        <v>289</v>
      </c>
      <c r="G54" s="52" t="s">
        <v>43</v>
      </c>
      <c r="H54" s="49">
        <v>2.98</v>
      </c>
      <c r="I54">
        <v>1</v>
      </c>
      <c r="P54" s="52" t="s">
        <v>42</v>
      </c>
      <c r="Q54">
        <v>26</v>
      </c>
      <c r="R54" t="s">
        <v>32</v>
      </c>
      <c r="S54">
        <v>8</v>
      </c>
      <c r="T54" t="s">
        <v>32</v>
      </c>
      <c r="U54" t="s">
        <v>32</v>
      </c>
      <c r="V54">
        <v>8</v>
      </c>
      <c r="W54">
        <v>15</v>
      </c>
      <c r="X54" t="s">
        <v>32</v>
      </c>
      <c r="Y54" t="s">
        <v>32</v>
      </c>
      <c r="Z54" t="s">
        <v>32</v>
      </c>
      <c r="AA54">
        <v>57</v>
      </c>
      <c r="AB54">
        <v>67</v>
      </c>
      <c r="AC54" t="s">
        <v>44</v>
      </c>
      <c r="AD54" s="52">
        <v>8</v>
      </c>
    </row>
    <row r="55" spans="1:33" x14ac:dyDescent="0.35">
      <c r="A55" t="s">
        <v>32</v>
      </c>
      <c r="D55" t="s">
        <v>32</v>
      </c>
      <c r="H55" s="49"/>
      <c r="P55" s="52" t="s">
        <v>43</v>
      </c>
      <c r="Q55" t="s">
        <v>32</v>
      </c>
      <c r="R55" t="s">
        <v>32</v>
      </c>
      <c r="S55">
        <v>0</v>
      </c>
      <c r="T55" t="s">
        <v>32</v>
      </c>
      <c r="U55" t="s">
        <v>32</v>
      </c>
      <c r="V55">
        <v>10</v>
      </c>
      <c r="W55" t="s">
        <v>32</v>
      </c>
      <c r="X55" t="s">
        <v>32</v>
      </c>
      <c r="Y55" t="s">
        <v>32</v>
      </c>
      <c r="Z55" t="s">
        <v>32</v>
      </c>
      <c r="AA55">
        <v>10</v>
      </c>
      <c r="AD55" s="52"/>
    </row>
    <row r="56" spans="1:33" x14ac:dyDescent="0.35">
      <c r="A56" t="s">
        <v>32</v>
      </c>
      <c r="D56" t="s">
        <v>32</v>
      </c>
      <c r="H56" s="49"/>
      <c r="P56" s="52" t="s">
        <v>45</v>
      </c>
      <c r="Q56">
        <v>13</v>
      </c>
      <c r="R56">
        <v>9</v>
      </c>
      <c r="S56">
        <v>11</v>
      </c>
      <c r="T56" t="s">
        <v>32</v>
      </c>
      <c r="U56">
        <v>13</v>
      </c>
      <c r="V56">
        <v>12</v>
      </c>
      <c r="W56">
        <v>8</v>
      </c>
      <c r="X56" t="s">
        <v>32</v>
      </c>
      <c r="Y56">
        <v>8</v>
      </c>
      <c r="Z56">
        <v>5</v>
      </c>
      <c r="AA56">
        <v>79</v>
      </c>
      <c r="AB56">
        <v>107</v>
      </c>
      <c r="AC56" s="55" t="s">
        <v>488</v>
      </c>
      <c r="AD56" s="54">
        <v>6</v>
      </c>
    </row>
    <row r="57" spans="1:33" x14ac:dyDescent="0.35">
      <c r="P57" s="52" t="s">
        <v>46</v>
      </c>
      <c r="Q57">
        <v>7</v>
      </c>
      <c r="R57">
        <v>11</v>
      </c>
      <c r="S57">
        <v>10</v>
      </c>
      <c r="T57" t="s">
        <v>32</v>
      </c>
      <c r="U57" t="s">
        <v>32</v>
      </c>
      <c r="V57" t="s">
        <v>32</v>
      </c>
      <c r="W57">
        <v>0</v>
      </c>
      <c r="X57" t="s">
        <v>32</v>
      </c>
      <c r="Y57" t="s">
        <v>32</v>
      </c>
      <c r="Z57" t="s">
        <v>32</v>
      </c>
      <c r="AA57">
        <v>28</v>
      </c>
    </row>
    <row r="58" spans="1:33" ht="13.15" x14ac:dyDescent="0.4">
      <c r="A58" s="32" t="s">
        <v>12</v>
      </c>
      <c r="F58" s="32" t="s">
        <v>13</v>
      </c>
      <c r="K58" s="32" t="s">
        <v>14</v>
      </c>
    </row>
    <row r="59" spans="1:33" ht="13.15" x14ac:dyDescent="0.4">
      <c r="A59" s="39" t="s">
        <v>0</v>
      </c>
      <c r="B59" s="39" t="s">
        <v>3</v>
      </c>
      <c r="C59" s="39" t="s">
        <v>1</v>
      </c>
      <c r="D59" s="39" t="s">
        <v>2</v>
      </c>
      <c r="E59" s="39"/>
      <c r="F59" s="39" t="s">
        <v>0</v>
      </c>
      <c r="G59" s="39" t="s">
        <v>3</v>
      </c>
      <c r="H59" s="39" t="s">
        <v>1</v>
      </c>
      <c r="I59" s="39" t="s">
        <v>2</v>
      </c>
      <c r="J59" s="39"/>
      <c r="K59" s="39" t="s">
        <v>0</v>
      </c>
      <c r="L59" s="39" t="s">
        <v>3</v>
      </c>
      <c r="M59" s="39" t="s">
        <v>1</v>
      </c>
      <c r="N59" s="39" t="s">
        <v>2</v>
      </c>
      <c r="P59" s="32" t="s">
        <v>29</v>
      </c>
      <c r="Q59" s="32"/>
    </row>
    <row r="60" spans="1:33" ht="13.15" x14ac:dyDescent="0.4">
      <c r="A60" t="s">
        <v>58</v>
      </c>
      <c r="B60" s="52">
        <v>6</v>
      </c>
      <c r="C60" s="49">
        <v>22.33</v>
      </c>
      <c r="D60">
        <v>16</v>
      </c>
      <c r="F60" t="s">
        <v>188</v>
      </c>
      <c r="G60" s="52">
        <v>8</v>
      </c>
      <c r="H60">
        <v>9.49</v>
      </c>
      <c r="I60">
        <v>17</v>
      </c>
      <c r="K60" t="s">
        <v>195</v>
      </c>
      <c r="L60" s="52">
        <v>8</v>
      </c>
      <c r="M60" s="49">
        <v>31.63</v>
      </c>
      <c r="N60">
        <v>24</v>
      </c>
      <c r="P60" s="32" t="s">
        <v>21</v>
      </c>
      <c r="Q60" s="32">
        <v>100</v>
      </c>
      <c r="R60" s="32">
        <v>200</v>
      </c>
      <c r="S60" s="32">
        <v>300</v>
      </c>
      <c r="T60" s="32">
        <v>800</v>
      </c>
      <c r="U60" s="32">
        <v>1500</v>
      </c>
      <c r="V60" s="32" t="s">
        <v>8</v>
      </c>
      <c r="W60" s="32" t="s">
        <v>15</v>
      </c>
      <c r="X60" s="32" t="s">
        <v>16</v>
      </c>
      <c r="Y60" s="32" t="s">
        <v>17</v>
      </c>
      <c r="Z60" s="32" t="s">
        <v>12</v>
      </c>
      <c r="AA60" s="32" t="s">
        <v>13</v>
      </c>
      <c r="AB60" s="32" t="s">
        <v>14</v>
      </c>
      <c r="AC60" s="56" t="s">
        <v>30</v>
      </c>
      <c r="AD60" s="32" t="s">
        <v>19</v>
      </c>
      <c r="AE60" s="32" t="s">
        <v>20</v>
      </c>
      <c r="AF60" s="32" t="s">
        <v>33</v>
      </c>
    </row>
    <row r="61" spans="1:33" x14ac:dyDescent="0.35">
      <c r="A61" t="s">
        <v>292</v>
      </c>
      <c r="B61" s="52" t="s">
        <v>42</v>
      </c>
      <c r="C61" s="49">
        <v>22.12</v>
      </c>
      <c r="D61">
        <v>16</v>
      </c>
      <c r="F61" t="s">
        <v>94</v>
      </c>
      <c r="G61" s="52">
        <v>7</v>
      </c>
      <c r="H61">
        <v>9.49</v>
      </c>
      <c r="I61">
        <v>17</v>
      </c>
      <c r="K61" t="s">
        <v>241</v>
      </c>
      <c r="L61" s="52" t="s">
        <v>45</v>
      </c>
      <c r="M61" s="49">
        <v>23.22</v>
      </c>
      <c r="N61">
        <v>16</v>
      </c>
      <c r="P61" s="52">
        <v>1</v>
      </c>
      <c r="Q61">
        <v>28</v>
      </c>
      <c r="R61">
        <v>6</v>
      </c>
      <c r="S61" t="s">
        <v>32</v>
      </c>
      <c r="T61">
        <v>1</v>
      </c>
      <c r="U61" t="s">
        <v>32</v>
      </c>
      <c r="V61">
        <v>13</v>
      </c>
      <c r="W61" t="s">
        <v>32</v>
      </c>
      <c r="X61">
        <v>3</v>
      </c>
      <c r="Y61" t="s">
        <v>32</v>
      </c>
      <c r="Z61">
        <v>10</v>
      </c>
      <c r="AA61">
        <v>5</v>
      </c>
      <c r="AB61">
        <v>0</v>
      </c>
      <c r="AC61" s="52">
        <v>66</v>
      </c>
      <c r="AD61" s="52">
        <v>91</v>
      </c>
      <c r="AE61" t="s">
        <v>47</v>
      </c>
      <c r="AF61" s="52">
        <v>6</v>
      </c>
    </row>
    <row r="62" spans="1:33" x14ac:dyDescent="0.35">
      <c r="A62" t="s">
        <v>186</v>
      </c>
      <c r="B62" s="52">
        <v>88</v>
      </c>
      <c r="C62" s="49">
        <v>21.98</v>
      </c>
      <c r="D62">
        <v>16</v>
      </c>
      <c r="F62" t="s">
        <v>351</v>
      </c>
      <c r="G62" s="52">
        <v>5</v>
      </c>
      <c r="H62">
        <v>8.74</v>
      </c>
      <c r="I62">
        <v>15</v>
      </c>
      <c r="K62" t="s">
        <v>221</v>
      </c>
      <c r="L62" s="52">
        <v>2</v>
      </c>
      <c r="M62" s="49">
        <v>21.99</v>
      </c>
      <c r="N62">
        <v>14</v>
      </c>
      <c r="P62" s="52">
        <v>11</v>
      </c>
      <c r="Q62" t="s">
        <v>32</v>
      </c>
      <c r="R62" t="s">
        <v>32</v>
      </c>
      <c r="S62" t="s">
        <v>32</v>
      </c>
      <c r="T62">
        <v>2</v>
      </c>
      <c r="U62" t="s">
        <v>32</v>
      </c>
      <c r="V62" t="s">
        <v>32</v>
      </c>
      <c r="W62" t="s">
        <v>32</v>
      </c>
      <c r="X62">
        <v>6</v>
      </c>
      <c r="Y62" t="s">
        <v>32</v>
      </c>
      <c r="Z62">
        <v>9</v>
      </c>
      <c r="AA62" t="s">
        <v>32</v>
      </c>
      <c r="AB62">
        <v>8</v>
      </c>
      <c r="AC62" s="52">
        <v>25</v>
      </c>
      <c r="AD62" s="52"/>
      <c r="AF62" s="52"/>
    </row>
    <row r="63" spans="1:33" x14ac:dyDescent="0.35">
      <c r="A63" t="s">
        <v>194</v>
      </c>
      <c r="B63" s="52">
        <v>8</v>
      </c>
      <c r="C63" s="49">
        <v>19.32</v>
      </c>
      <c r="D63">
        <v>13</v>
      </c>
      <c r="F63" t="s">
        <v>106</v>
      </c>
      <c r="G63" s="52" t="s">
        <v>34</v>
      </c>
      <c r="H63">
        <v>7.77</v>
      </c>
      <c r="I63">
        <v>12</v>
      </c>
      <c r="K63" t="s">
        <v>113</v>
      </c>
      <c r="L63" s="52">
        <v>55</v>
      </c>
      <c r="M63" s="49">
        <v>19.55</v>
      </c>
      <c r="N63">
        <v>12</v>
      </c>
      <c r="P63" s="52">
        <v>2</v>
      </c>
      <c r="Q63">
        <v>25</v>
      </c>
      <c r="R63">
        <v>14</v>
      </c>
      <c r="S63">
        <v>11</v>
      </c>
      <c r="T63">
        <v>6</v>
      </c>
      <c r="U63">
        <v>21</v>
      </c>
      <c r="V63">
        <v>15</v>
      </c>
      <c r="W63" t="s">
        <v>32</v>
      </c>
      <c r="X63" t="s">
        <v>32</v>
      </c>
      <c r="Y63">
        <v>2</v>
      </c>
      <c r="Z63">
        <v>10</v>
      </c>
      <c r="AA63">
        <v>21</v>
      </c>
      <c r="AB63">
        <v>0</v>
      </c>
      <c r="AC63" s="52">
        <v>125</v>
      </c>
      <c r="AD63" s="52">
        <v>212</v>
      </c>
      <c r="AE63" t="s">
        <v>23</v>
      </c>
      <c r="AF63" s="52">
        <v>2</v>
      </c>
    </row>
    <row r="64" spans="1:33" x14ac:dyDescent="0.35">
      <c r="A64" t="s">
        <v>220</v>
      </c>
      <c r="B64" s="52">
        <v>22</v>
      </c>
      <c r="C64" s="49">
        <v>19.100000000000001</v>
      </c>
      <c r="D64">
        <v>13</v>
      </c>
      <c r="F64" t="s">
        <v>185</v>
      </c>
      <c r="G64" s="52">
        <v>88</v>
      </c>
      <c r="H64">
        <v>7.38</v>
      </c>
      <c r="I64">
        <v>10</v>
      </c>
      <c r="K64" t="s">
        <v>105</v>
      </c>
      <c r="L64" s="52" t="s">
        <v>34</v>
      </c>
      <c r="M64" s="49">
        <v>18.5</v>
      </c>
      <c r="N64">
        <v>11</v>
      </c>
      <c r="O64" s="39"/>
      <c r="P64" s="52">
        <v>22</v>
      </c>
      <c r="Q64">
        <v>9</v>
      </c>
      <c r="R64">
        <v>4</v>
      </c>
      <c r="S64">
        <v>11</v>
      </c>
      <c r="T64">
        <v>9</v>
      </c>
      <c r="U64">
        <v>14</v>
      </c>
      <c r="V64" t="s">
        <v>32</v>
      </c>
      <c r="W64" t="s">
        <v>32</v>
      </c>
      <c r="X64">
        <v>4</v>
      </c>
      <c r="Y64" t="s">
        <v>32</v>
      </c>
      <c r="Z64">
        <v>11</v>
      </c>
      <c r="AA64">
        <v>15</v>
      </c>
      <c r="AB64">
        <v>10</v>
      </c>
      <c r="AC64" s="52">
        <v>87</v>
      </c>
      <c r="AD64" s="52"/>
      <c r="AF64" s="52"/>
    </row>
    <row r="65" spans="1:32" x14ac:dyDescent="0.35">
      <c r="A65" t="s">
        <v>59</v>
      </c>
      <c r="B65" s="52">
        <v>66</v>
      </c>
      <c r="C65" s="49">
        <v>16.68</v>
      </c>
      <c r="D65">
        <v>11</v>
      </c>
      <c r="F65" t="s">
        <v>212</v>
      </c>
      <c r="G65" s="52">
        <v>2</v>
      </c>
      <c r="H65">
        <v>7.33</v>
      </c>
      <c r="I65">
        <v>10</v>
      </c>
      <c r="K65" t="s">
        <v>222</v>
      </c>
      <c r="L65" s="52">
        <v>22</v>
      </c>
      <c r="M65" s="49">
        <v>18.45</v>
      </c>
      <c r="N65">
        <v>11</v>
      </c>
      <c r="P65" s="52">
        <v>5</v>
      </c>
      <c r="Q65">
        <v>13</v>
      </c>
      <c r="R65">
        <v>20</v>
      </c>
      <c r="S65">
        <v>0</v>
      </c>
      <c r="T65">
        <v>2</v>
      </c>
      <c r="U65" t="s">
        <v>32</v>
      </c>
      <c r="V65">
        <v>18</v>
      </c>
      <c r="W65" t="s">
        <v>32</v>
      </c>
      <c r="X65">
        <v>0</v>
      </c>
      <c r="Y65" t="s">
        <v>32</v>
      </c>
      <c r="Z65">
        <v>3</v>
      </c>
      <c r="AA65">
        <v>4</v>
      </c>
      <c r="AB65" t="s">
        <v>32</v>
      </c>
      <c r="AC65" s="52">
        <v>60</v>
      </c>
      <c r="AD65" s="52">
        <v>114</v>
      </c>
      <c r="AE65" t="s">
        <v>24</v>
      </c>
      <c r="AF65" s="52">
        <v>4</v>
      </c>
    </row>
    <row r="66" spans="1:32" x14ac:dyDescent="0.35">
      <c r="A66" t="s">
        <v>219</v>
      </c>
      <c r="B66" s="52">
        <v>2</v>
      </c>
      <c r="C66" s="49">
        <v>14.61</v>
      </c>
      <c r="D66">
        <v>9</v>
      </c>
      <c r="F66" t="s">
        <v>213</v>
      </c>
      <c r="G66" s="52">
        <v>22</v>
      </c>
      <c r="H66">
        <v>6.89</v>
      </c>
      <c r="I66">
        <v>9</v>
      </c>
      <c r="K66" t="s">
        <v>196</v>
      </c>
      <c r="L66" s="52">
        <v>88</v>
      </c>
      <c r="M66" s="49">
        <v>17.45</v>
      </c>
      <c r="N66">
        <v>10</v>
      </c>
      <c r="P66" s="52">
        <v>55</v>
      </c>
      <c r="Q66">
        <v>10</v>
      </c>
      <c r="R66">
        <v>9</v>
      </c>
      <c r="S66" t="s">
        <v>32</v>
      </c>
      <c r="T66">
        <v>3</v>
      </c>
      <c r="U66" t="s">
        <v>32</v>
      </c>
      <c r="V66" t="s">
        <v>32</v>
      </c>
      <c r="W66" t="s">
        <v>32</v>
      </c>
      <c r="X66">
        <v>7</v>
      </c>
      <c r="Y66">
        <v>7</v>
      </c>
      <c r="Z66">
        <v>3</v>
      </c>
      <c r="AA66">
        <v>15</v>
      </c>
      <c r="AB66" t="s">
        <v>32</v>
      </c>
      <c r="AC66" s="52">
        <v>54</v>
      </c>
      <c r="AD66" s="52"/>
      <c r="AF66" s="52"/>
    </row>
    <row r="67" spans="1:32" x14ac:dyDescent="0.35">
      <c r="A67" t="s">
        <v>105</v>
      </c>
      <c r="B67" s="52" t="s">
        <v>34</v>
      </c>
      <c r="C67" s="49">
        <v>13.51</v>
      </c>
      <c r="D67">
        <v>7</v>
      </c>
      <c r="F67" t="s">
        <v>369</v>
      </c>
      <c r="G67" s="52">
        <v>117</v>
      </c>
      <c r="H67">
        <v>6.77</v>
      </c>
      <c r="I67">
        <v>8</v>
      </c>
      <c r="K67" t="s">
        <v>112</v>
      </c>
      <c r="L67" s="52">
        <v>5</v>
      </c>
      <c r="M67" s="49">
        <v>14.05</v>
      </c>
      <c r="N67">
        <v>7</v>
      </c>
      <c r="P67" s="52">
        <v>6</v>
      </c>
      <c r="Q67" t="s">
        <v>32</v>
      </c>
      <c r="R67" t="s">
        <v>32</v>
      </c>
      <c r="S67" t="s">
        <v>32</v>
      </c>
      <c r="T67">
        <v>8</v>
      </c>
      <c r="U67" t="s">
        <v>32</v>
      </c>
      <c r="V67" t="s">
        <v>32</v>
      </c>
      <c r="W67" t="s">
        <v>32</v>
      </c>
      <c r="X67">
        <v>7</v>
      </c>
      <c r="Y67">
        <v>8</v>
      </c>
      <c r="Z67" t="s">
        <v>32</v>
      </c>
      <c r="AA67">
        <v>16</v>
      </c>
      <c r="AB67">
        <v>12</v>
      </c>
      <c r="AC67" s="52">
        <v>51</v>
      </c>
      <c r="AD67" s="52">
        <v>95</v>
      </c>
      <c r="AE67" t="s">
        <v>22</v>
      </c>
      <c r="AF67" s="52">
        <v>5</v>
      </c>
    </row>
    <row r="68" spans="1:32" x14ac:dyDescent="0.35">
      <c r="F68" t="s">
        <v>60</v>
      </c>
      <c r="G68" s="52">
        <v>6</v>
      </c>
      <c r="H68">
        <v>6.42</v>
      </c>
      <c r="I68">
        <v>7</v>
      </c>
      <c r="K68" t="s">
        <v>50</v>
      </c>
      <c r="L68" s="52">
        <v>66</v>
      </c>
      <c r="M68" s="49">
        <v>11.32</v>
      </c>
      <c r="N68">
        <v>4</v>
      </c>
      <c r="P68" s="52">
        <v>66</v>
      </c>
      <c r="Q68">
        <v>5</v>
      </c>
      <c r="R68">
        <v>0</v>
      </c>
      <c r="S68" t="s">
        <v>32</v>
      </c>
      <c r="T68" t="s">
        <v>32</v>
      </c>
      <c r="U68" t="s">
        <v>32</v>
      </c>
      <c r="V68">
        <v>13</v>
      </c>
      <c r="W68" t="s">
        <v>32</v>
      </c>
      <c r="X68" t="s">
        <v>32</v>
      </c>
      <c r="Y68">
        <v>9</v>
      </c>
      <c r="Z68">
        <v>5</v>
      </c>
      <c r="AA68" t="s">
        <v>32</v>
      </c>
      <c r="AB68">
        <v>12</v>
      </c>
      <c r="AC68" s="52">
        <v>44</v>
      </c>
      <c r="AD68" s="52"/>
      <c r="AF68" s="52"/>
    </row>
    <row r="69" spans="1:32" x14ac:dyDescent="0.35">
      <c r="F69" t="s">
        <v>61</v>
      </c>
      <c r="G69" s="52">
        <v>66</v>
      </c>
      <c r="H69">
        <v>5.98</v>
      </c>
      <c r="I69">
        <v>6</v>
      </c>
      <c r="K69" t="s">
        <v>62</v>
      </c>
      <c r="L69" s="52">
        <v>6</v>
      </c>
      <c r="M69" s="49">
        <v>10</v>
      </c>
      <c r="N69">
        <v>3</v>
      </c>
      <c r="P69" s="52">
        <v>7</v>
      </c>
      <c r="Q69">
        <v>11</v>
      </c>
      <c r="R69">
        <v>17</v>
      </c>
      <c r="S69">
        <v>7</v>
      </c>
      <c r="T69">
        <v>23</v>
      </c>
      <c r="U69">
        <v>17</v>
      </c>
      <c r="V69" t="s">
        <v>32</v>
      </c>
      <c r="W69">
        <v>13</v>
      </c>
      <c r="X69">
        <v>9</v>
      </c>
      <c r="Y69" t="s">
        <v>32</v>
      </c>
      <c r="Z69">
        <v>8</v>
      </c>
      <c r="AA69">
        <v>17</v>
      </c>
      <c r="AB69">
        <v>17</v>
      </c>
      <c r="AC69" s="52">
        <v>139</v>
      </c>
      <c r="AD69" s="52">
        <v>254</v>
      </c>
      <c r="AE69" t="s">
        <v>25</v>
      </c>
      <c r="AF69" s="52">
        <v>1</v>
      </c>
    </row>
    <row r="70" spans="1:32" x14ac:dyDescent="0.35">
      <c r="F70" t="s">
        <v>107</v>
      </c>
      <c r="G70" s="52" t="s">
        <v>35</v>
      </c>
      <c r="H70">
        <v>5.87</v>
      </c>
      <c r="I70">
        <v>5</v>
      </c>
      <c r="K70" t="s">
        <v>336</v>
      </c>
      <c r="L70" s="52" t="s">
        <v>42</v>
      </c>
      <c r="M70" s="49">
        <v>9.01</v>
      </c>
      <c r="N70">
        <v>2</v>
      </c>
      <c r="P70" s="52">
        <v>77</v>
      </c>
      <c r="Q70">
        <v>1</v>
      </c>
      <c r="R70">
        <v>17</v>
      </c>
      <c r="S70" t="s">
        <v>32</v>
      </c>
      <c r="T70">
        <v>18</v>
      </c>
      <c r="U70">
        <v>14</v>
      </c>
      <c r="V70">
        <v>21</v>
      </c>
      <c r="W70" t="s">
        <v>32</v>
      </c>
      <c r="X70">
        <v>12</v>
      </c>
      <c r="Y70" t="s">
        <v>32</v>
      </c>
      <c r="Z70">
        <v>10</v>
      </c>
      <c r="AA70">
        <v>13</v>
      </c>
      <c r="AB70">
        <v>9</v>
      </c>
      <c r="AC70" s="52">
        <v>115</v>
      </c>
      <c r="AD70" s="52"/>
      <c r="AF70" s="52"/>
    </row>
    <row r="71" spans="1:32" x14ac:dyDescent="0.35">
      <c r="F71" t="s">
        <v>324</v>
      </c>
      <c r="G71" s="52">
        <v>77</v>
      </c>
      <c r="H71">
        <v>5.81</v>
      </c>
      <c r="I71">
        <v>5</v>
      </c>
      <c r="P71" s="52">
        <v>8</v>
      </c>
      <c r="Q71">
        <v>9</v>
      </c>
      <c r="R71" t="s">
        <v>32</v>
      </c>
      <c r="S71">
        <v>12</v>
      </c>
      <c r="T71">
        <v>13</v>
      </c>
      <c r="U71">
        <v>12</v>
      </c>
      <c r="V71" t="s">
        <v>32</v>
      </c>
      <c r="W71">
        <v>17</v>
      </c>
      <c r="X71">
        <v>0</v>
      </c>
      <c r="Y71" t="s">
        <v>32</v>
      </c>
      <c r="Z71">
        <v>7</v>
      </c>
      <c r="AA71">
        <v>7</v>
      </c>
      <c r="AB71">
        <v>9</v>
      </c>
      <c r="AC71" s="52">
        <v>86</v>
      </c>
      <c r="AD71" s="52">
        <v>166</v>
      </c>
      <c r="AE71" t="s">
        <v>39</v>
      </c>
      <c r="AF71" s="52">
        <v>3</v>
      </c>
    </row>
    <row r="72" spans="1:32" x14ac:dyDescent="0.35">
      <c r="P72" s="52">
        <v>88</v>
      </c>
      <c r="Q72">
        <v>10</v>
      </c>
      <c r="R72">
        <v>8</v>
      </c>
      <c r="S72" t="s">
        <v>32</v>
      </c>
      <c r="T72" t="s">
        <v>32</v>
      </c>
      <c r="U72" t="s">
        <v>32</v>
      </c>
      <c r="V72">
        <v>18</v>
      </c>
      <c r="W72">
        <v>16</v>
      </c>
      <c r="X72">
        <v>12</v>
      </c>
      <c r="Y72" t="s">
        <v>32</v>
      </c>
      <c r="Z72">
        <v>3</v>
      </c>
      <c r="AA72">
        <v>11</v>
      </c>
      <c r="AB72">
        <v>2</v>
      </c>
      <c r="AC72" s="52">
        <v>80</v>
      </c>
      <c r="AD72" s="52"/>
      <c r="AF72" s="52"/>
    </row>
    <row r="73" spans="1:32" x14ac:dyDescent="0.35">
      <c r="P73" s="52" t="s">
        <v>42</v>
      </c>
      <c r="Q73">
        <v>10</v>
      </c>
      <c r="R73" t="s">
        <v>32</v>
      </c>
      <c r="S73" t="s">
        <v>32</v>
      </c>
      <c r="T73" t="s">
        <v>32</v>
      </c>
      <c r="U73" t="s">
        <v>32</v>
      </c>
      <c r="V73" t="s">
        <v>32</v>
      </c>
      <c r="W73" t="s">
        <v>32</v>
      </c>
      <c r="X73" t="s">
        <v>32</v>
      </c>
      <c r="Y73" t="s">
        <v>32</v>
      </c>
      <c r="Z73" t="s">
        <v>32</v>
      </c>
      <c r="AA73" t="s">
        <v>32</v>
      </c>
      <c r="AB73" t="s">
        <v>32</v>
      </c>
      <c r="AC73" s="52">
        <v>10</v>
      </c>
      <c r="AD73" s="52">
        <v>20</v>
      </c>
      <c r="AE73" t="s">
        <v>44</v>
      </c>
      <c r="AF73" s="52">
        <v>8</v>
      </c>
    </row>
    <row r="74" spans="1:32" x14ac:dyDescent="0.35">
      <c r="P74" s="52" t="s">
        <v>43</v>
      </c>
      <c r="Q74">
        <v>10</v>
      </c>
      <c r="R74" t="s">
        <v>32</v>
      </c>
      <c r="S74" t="s">
        <v>32</v>
      </c>
      <c r="T74" t="s">
        <v>32</v>
      </c>
      <c r="U74" t="s">
        <v>32</v>
      </c>
      <c r="V74" t="s">
        <v>32</v>
      </c>
      <c r="W74" t="s">
        <v>32</v>
      </c>
      <c r="X74" t="s">
        <v>32</v>
      </c>
      <c r="Y74" t="s">
        <v>32</v>
      </c>
      <c r="Z74" t="s">
        <v>32</v>
      </c>
      <c r="AA74" t="s">
        <v>32</v>
      </c>
      <c r="AB74" t="s">
        <v>32</v>
      </c>
      <c r="AC74" s="52">
        <v>10</v>
      </c>
      <c r="AD74" s="52"/>
      <c r="AF74" s="52"/>
    </row>
    <row r="75" spans="1:32" x14ac:dyDescent="0.35">
      <c r="P75" s="52" t="s">
        <v>45</v>
      </c>
      <c r="Q75">
        <v>24</v>
      </c>
      <c r="R75">
        <v>16</v>
      </c>
      <c r="S75" t="s">
        <v>32</v>
      </c>
      <c r="T75" t="s">
        <v>32</v>
      </c>
      <c r="U75" t="s">
        <v>32</v>
      </c>
      <c r="V75">
        <v>16</v>
      </c>
      <c r="W75" t="s">
        <v>32</v>
      </c>
      <c r="X75" t="s">
        <v>32</v>
      </c>
      <c r="Y75" t="s">
        <v>32</v>
      </c>
      <c r="Z75" t="s">
        <v>32</v>
      </c>
      <c r="AA75">
        <v>13</v>
      </c>
      <c r="AB75">
        <v>0</v>
      </c>
      <c r="AC75" s="52">
        <v>69</v>
      </c>
      <c r="AD75" s="52">
        <v>75</v>
      </c>
      <c r="AE75" t="s">
        <v>240</v>
      </c>
      <c r="AF75" s="52">
        <v>7</v>
      </c>
    </row>
    <row r="76" spans="1:32" x14ac:dyDescent="0.35">
      <c r="P76" s="52" t="s">
        <v>46</v>
      </c>
      <c r="Q76">
        <v>6</v>
      </c>
      <c r="R76" t="s">
        <v>32</v>
      </c>
      <c r="S76" t="s">
        <v>32</v>
      </c>
      <c r="T76" t="s">
        <v>32</v>
      </c>
      <c r="U76" t="s">
        <v>32</v>
      </c>
      <c r="V76" t="s">
        <v>32</v>
      </c>
      <c r="W76" t="s">
        <v>32</v>
      </c>
      <c r="X76" t="s">
        <v>32</v>
      </c>
      <c r="Y76" t="s">
        <v>32</v>
      </c>
      <c r="Z76" t="s">
        <v>32</v>
      </c>
      <c r="AA76" t="s">
        <v>32</v>
      </c>
      <c r="AB76" t="s">
        <v>32</v>
      </c>
      <c r="AC76" s="52">
        <v>6</v>
      </c>
    </row>
    <row r="77" spans="1:32" ht="13.15" x14ac:dyDescent="0.4">
      <c r="A77" s="32" t="s">
        <v>27</v>
      </c>
      <c r="AB77" s="32"/>
      <c r="AC77" s="32"/>
    </row>
    <row r="78" spans="1:32" ht="13.15" x14ac:dyDescent="0.4">
      <c r="A78" s="32" t="s">
        <v>4</v>
      </c>
      <c r="B78" s="32"/>
      <c r="C78" s="32"/>
      <c r="D78" s="32"/>
      <c r="E78" s="32"/>
      <c r="F78" s="32" t="s">
        <v>5</v>
      </c>
      <c r="G78" s="32"/>
      <c r="H78" s="32"/>
      <c r="I78" s="32"/>
      <c r="J78" s="32"/>
      <c r="K78" s="32" t="s">
        <v>18</v>
      </c>
      <c r="L78" s="32"/>
      <c r="M78" s="32"/>
      <c r="N78" s="32"/>
    </row>
    <row r="79" spans="1:32" x14ac:dyDescent="0.35">
      <c r="A79" s="39" t="s">
        <v>0</v>
      </c>
      <c r="B79" s="39" t="s">
        <v>3</v>
      </c>
      <c r="C79" s="39" t="s">
        <v>1</v>
      </c>
      <c r="D79" s="39" t="s">
        <v>2</v>
      </c>
      <c r="E79" s="39"/>
      <c r="F79" s="39" t="s">
        <v>0</v>
      </c>
      <c r="G79" s="39" t="s">
        <v>3</v>
      </c>
      <c r="H79" s="39" t="s">
        <v>1</v>
      </c>
      <c r="I79" s="39" t="s">
        <v>2</v>
      </c>
      <c r="J79" s="39"/>
      <c r="K79" s="39" t="s">
        <v>0</v>
      </c>
      <c r="L79" s="39" t="s">
        <v>3</v>
      </c>
      <c r="M79" s="39" t="s">
        <v>1</v>
      </c>
      <c r="N79" s="39" t="s">
        <v>2</v>
      </c>
    </row>
    <row r="80" spans="1:32" x14ac:dyDescent="0.35">
      <c r="A80" t="s">
        <v>63</v>
      </c>
      <c r="B80" s="52">
        <v>6</v>
      </c>
      <c r="C80" s="45">
        <v>12.8</v>
      </c>
      <c r="D80">
        <v>15</v>
      </c>
      <c r="F80" t="s">
        <v>326</v>
      </c>
      <c r="G80" s="52">
        <v>7</v>
      </c>
      <c r="H80">
        <v>24.9</v>
      </c>
      <c r="I80">
        <v>21</v>
      </c>
      <c r="K80" t="s">
        <v>98</v>
      </c>
      <c r="L80" s="52">
        <v>7</v>
      </c>
      <c r="M80" s="45">
        <v>40</v>
      </c>
      <c r="N80">
        <v>23</v>
      </c>
    </row>
    <row r="81" spans="1:15" x14ac:dyDescent="0.35">
      <c r="A81" t="s">
        <v>293</v>
      </c>
      <c r="B81" s="52" t="s">
        <v>42</v>
      </c>
      <c r="C81" s="45">
        <v>12.8</v>
      </c>
      <c r="D81">
        <v>15</v>
      </c>
      <c r="F81" t="s">
        <v>371</v>
      </c>
      <c r="G81" s="52">
        <v>96</v>
      </c>
      <c r="H81">
        <v>25.7</v>
      </c>
      <c r="I81">
        <v>18</v>
      </c>
      <c r="K81" t="s">
        <v>227</v>
      </c>
      <c r="L81" s="52">
        <v>2</v>
      </c>
      <c r="M81" s="45">
        <v>40.799999999999997</v>
      </c>
      <c r="N81">
        <v>21</v>
      </c>
    </row>
    <row r="82" spans="1:15" x14ac:dyDescent="0.35">
      <c r="A82" t="s">
        <v>224</v>
      </c>
      <c r="B82" s="52">
        <v>22</v>
      </c>
      <c r="C82" s="45">
        <v>13</v>
      </c>
      <c r="D82">
        <v>13</v>
      </c>
      <c r="F82" t="s">
        <v>197</v>
      </c>
      <c r="G82" s="52">
        <v>8</v>
      </c>
      <c r="H82">
        <v>25.9</v>
      </c>
      <c r="I82">
        <v>17</v>
      </c>
      <c r="K82" t="s">
        <v>198</v>
      </c>
      <c r="L82" s="52">
        <v>8</v>
      </c>
      <c r="M82" s="45">
        <v>40.9</v>
      </c>
      <c r="N82">
        <v>21</v>
      </c>
    </row>
    <row r="83" spans="1:15" ht="13.15" x14ac:dyDescent="0.4">
      <c r="A83" t="s">
        <v>325</v>
      </c>
      <c r="B83" s="52">
        <v>7</v>
      </c>
      <c r="C83" s="45">
        <v>13</v>
      </c>
      <c r="D83">
        <v>13</v>
      </c>
      <c r="F83" t="s">
        <v>225</v>
      </c>
      <c r="G83" s="52">
        <v>2</v>
      </c>
      <c r="H83">
        <v>25.9</v>
      </c>
      <c r="I83">
        <v>17</v>
      </c>
      <c r="K83" t="s">
        <v>205</v>
      </c>
      <c r="L83" s="52">
        <v>88</v>
      </c>
      <c r="M83" s="45">
        <v>41.7</v>
      </c>
      <c r="N83">
        <v>19</v>
      </c>
      <c r="O83" s="32"/>
    </row>
    <row r="84" spans="1:15" x14ac:dyDescent="0.35">
      <c r="A84" t="s">
        <v>333</v>
      </c>
      <c r="B84" s="52">
        <v>8</v>
      </c>
      <c r="C84" s="45">
        <v>13.6</v>
      </c>
      <c r="D84">
        <v>8</v>
      </c>
      <c r="F84" t="s">
        <v>64</v>
      </c>
      <c r="G84" s="52">
        <v>6</v>
      </c>
      <c r="H84">
        <v>26.7</v>
      </c>
      <c r="I84">
        <v>15</v>
      </c>
      <c r="K84" t="s">
        <v>115</v>
      </c>
      <c r="L84" s="52">
        <v>5</v>
      </c>
      <c r="M84" s="45">
        <v>51.6</v>
      </c>
      <c r="N84">
        <v>3</v>
      </c>
      <c r="O84" s="39"/>
    </row>
    <row r="85" spans="1:15" x14ac:dyDescent="0.35">
      <c r="A85" t="s">
        <v>114</v>
      </c>
      <c r="B85" s="52">
        <v>5</v>
      </c>
      <c r="C85" s="45">
        <v>13.6</v>
      </c>
      <c r="D85">
        <v>8</v>
      </c>
      <c r="F85" t="s">
        <v>295</v>
      </c>
      <c r="G85" s="52" t="s">
        <v>42</v>
      </c>
      <c r="H85">
        <v>30.4</v>
      </c>
      <c r="I85">
        <v>5</v>
      </c>
      <c r="K85" t="s">
        <v>32</v>
      </c>
      <c r="L85" s="52"/>
      <c r="M85" s="45"/>
      <c r="N85" t="s">
        <v>32</v>
      </c>
    </row>
    <row r="86" spans="1:15" x14ac:dyDescent="0.35">
      <c r="A86" t="s">
        <v>32</v>
      </c>
      <c r="B86" s="52"/>
      <c r="C86" s="45"/>
      <c r="D86" t="s">
        <v>32</v>
      </c>
      <c r="F86" t="s">
        <v>32</v>
      </c>
      <c r="G86" s="52"/>
      <c r="I86" t="s">
        <v>32</v>
      </c>
      <c r="K86" t="s">
        <v>207</v>
      </c>
      <c r="L86" s="52">
        <v>41</v>
      </c>
      <c r="M86" s="45">
        <v>42.7</v>
      </c>
      <c r="N86">
        <v>16</v>
      </c>
    </row>
    <row r="87" spans="1:15" x14ac:dyDescent="0.35">
      <c r="A87" t="s">
        <v>97</v>
      </c>
      <c r="B87" s="52">
        <v>77</v>
      </c>
      <c r="C87" s="45">
        <v>12.7</v>
      </c>
      <c r="D87">
        <v>16</v>
      </c>
      <c r="F87" t="s">
        <v>199</v>
      </c>
      <c r="G87" s="52">
        <v>88</v>
      </c>
      <c r="H87">
        <v>26.3</v>
      </c>
      <c r="I87">
        <v>16</v>
      </c>
      <c r="K87" t="s">
        <v>238</v>
      </c>
      <c r="L87" s="52">
        <v>22</v>
      </c>
      <c r="M87" s="45">
        <v>43.8</v>
      </c>
      <c r="N87">
        <v>14</v>
      </c>
    </row>
    <row r="88" spans="1:15" x14ac:dyDescent="0.35">
      <c r="A88" t="s">
        <v>370</v>
      </c>
      <c r="B88" s="52">
        <v>89</v>
      </c>
      <c r="C88" s="45">
        <v>13.1</v>
      </c>
      <c r="D88">
        <v>12</v>
      </c>
      <c r="F88" t="s">
        <v>385</v>
      </c>
      <c r="G88" s="52">
        <v>55</v>
      </c>
      <c r="H88">
        <v>26.8</v>
      </c>
      <c r="I88">
        <v>14</v>
      </c>
      <c r="K88" t="s">
        <v>331</v>
      </c>
      <c r="L88" s="52">
        <v>77</v>
      </c>
      <c r="M88" s="45">
        <v>46.3</v>
      </c>
      <c r="N88">
        <v>10</v>
      </c>
    </row>
    <row r="89" spans="1:15" x14ac:dyDescent="0.35">
      <c r="A89" t="s">
        <v>334</v>
      </c>
      <c r="B89" s="52">
        <v>88</v>
      </c>
      <c r="C89" s="45">
        <v>13.2</v>
      </c>
      <c r="D89">
        <v>11</v>
      </c>
      <c r="F89" t="s">
        <v>372</v>
      </c>
      <c r="G89" s="52">
        <v>91</v>
      </c>
      <c r="H89">
        <v>27.1</v>
      </c>
      <c r="I89">
        <v>13</v>
      </c>
      <c r="K89" t="s">
        <v>348</v>
      </c>
      <c r="L89" s="52">
        <v>55</v>
      </c>
      <c r="M89" s="45">
        <v>56.2</v>
      </c>
      <c r="N89">
        <v>0</v>
      </c>
    </row>
    <row r="90" spans="1:15" x14ac:dyDescent="0.35">
      <c r="A90" t="s">
        <v>223</v>
      </c>
      <c r="B90" s="52">
        <v>2</v>
      </c>
      <c r="C90" s="45">
        <v>13.2</v>
      </c>
      <c r="D90">
        <v>11</v>
      </c>
      <c r="F90" t="s">
        <v>317</v>
      </c>
      <c r="G90" s="52" t="s">
        <v>43</v>
      </c>
      <c r="H90">
        <v>27.4</v>
      </c>
      <c r="I90">
        <v>12</v>
      </c>
    </row>
    <row r="91" spans="1:15" x14ac:dyDescent="0.35">
      <c r="F91" t="s">
        <v>226</v>
      </c>
      <c r="G91" s="52">
        <v>22</v>
      </c>
      <c r="H91">
        <v>27.9</v>
      </c>
      <c r="I91">
        <v>11</v>
      </c>
    </row>
    <row r="92" spans="1:15" x14ac:dyDescent="0.35">
      <c r="F92" t="s">
        <v>65</v>
      </c>
      <c r="G92" s="52">
        <v>66</v>
      </c>
      <c r="H92">
        <v>28.3</v>
      </c>
      <c r="I92">
        <v>10</v>
      </c>
    </row>
    <row r="93" spans="1:15" x14ac:dyDescent="0.35">
      <c r="F93" t="s">
        <v>327</v>
      </c>
      <c r="G93" s="52">
        <v>77</v>
      </c>
      <c r="H93">
        <v>28.7</v>
      </c>
      <c r="I93">
        <v>9</v>
      </c>
    </row>
    <row r="95" spans="1:15" ht="13.15" x14ac:dyDescent="0.4">
      <c r="A95" s="32" t="s">
        <v>6</v>
      </c>
      <c r="B95" s="32"/>
      <c r="C95" s="32"/>
      <c r="D95" s="32"/>
      <c r="E95" s="32"/>
      <c r="F95" s="32" t="s">
        <v>7</v>
      </c>
      <c r="G95" s="32"/>
      <c r="H95" s="32"/>
      <c r="I95" s="32"/>
      <c r="J95" s="32"/>
      <c r="K95" s="32" t="s">
        <v>8</v>
      </c>
      <c r="L95" s="32"/>
      <c r="M95" s="32"/>
      <c r="N95" s="32"/>
    </row>
    <row r="96" spans="1:15" x14ac:dyDescent="0.35">
      <c r="A96" s="39" t="s">
        <v>0</v>
      </c>
      <c r="B96" s="39" t="s">
        <v>3</v>
      </c>
      <c r="C96" s="39" t="s">
        <v>1</v>
      </c>
      <c r="D96" s="39" t="s">
        <v>2</v>
      </c>
      <c r="E96" s="39"/>
      <c r="F96" s="39" t="s">
        <v>0</v>
      </c>
      <c r="G96" s="39" t="s">
        <v>3</v>
      </c>
      <c r="H96" s="39" t="s">
        <v>1</v>
      </c>
      <c r="I96" s="39" t="s">
        <v>2</v>
      </c>
      <c r="J96" s="39"/>
      <c r="K96" s="39" t="s">
        <v>0</v>
      </c>
      <c r="L96" s="39" t="s">
        <v>3</v>
      </c>
      <c r="M96" s="39" t="s">
        <v>1</v>
      </c>
      <c r="N96" s="39" t="s">
        <v>2</v>
      </c>
    </row>
    <row r="97" spans="1:34" ht="13.15" x14ac:dyDescent="0.4">
      <c r="A97" t="s">
        <v>200</v>
      </c>
      <c r="B97" s="52">
        <v>8</v>
      </c>
      <c r="C97" s="46" t="s">
        <v>411</v>
      </c>
      <c r="D97">
        <v>18</v>
      </c>
      <c r="F97" t="s">
        <v>202</v>
      </c>
      <c r="G97" s="52">
        <v>8</v>
      </c>
      <c r="H97" s="52" t="s">
        <v>419</v>
      </c>
      <c r="I97">
        <v>20</v>
      </c>
      <c r="K97" t="s">
        <v>23</v>
      </c>
      <c r="L97" s="52">
        <v>2</v>
      </c>
      <c r="M97" s="45">
        <v>51</v>
      </c>
      <c r="N97">
        <v>17</v>
      </c>
      <c r="AH97" s="32"/>
    </row>
    <row r="98" spans="1:34" x14ac:dyDescent="0.35">
      <c r="A98" t="s">
        <v>228</v>
      </c>
      <c r="B98" s="52">
        <v>2</v>
      </c>
      <c r="C98" s="46" t="s">
        <v>412</v>
      </c>
      <c r="D98">
        <v>17</v>
      </c>
      <c r="F98" t="s">
        <v>203</v>
      </c>
      <c r="G98" s="52">
        <v>88</v>
      </c>
      <c r="H98" s="52" t="s">
        <v>420</v>
      </c>
      <c r="I98">
        <v>18</v>
      </c>
      <c r="K98" t="s">
        <v>37</v>
      </c>
      <c r="L98" s="52">
        <v>7</v>
      </c>
      <c r="M98" s="45">
        <v>51.1</v>
      </c>
      <c r="N98">
        <v>17</v>
      </c>
      <c r="AH98" s="39"/>
    </row>
    <row r="99" spans="1:34" x14ac:dyDescent="0.35">
      <c r="A99" t="s">
        <v>373</v>
      </c>
      <c r="B99" s="52">
        <v>99</v>
      </c>
      <c r="C99" s="46" t="s">
        <v>413</v>
      </c>
      <c r="D99">
        <v>16</v>
      </c>
      <c r="F99" t="s">
        <v>375</v>
      </c>
      <c r="G99" s="52">
        <v>90</v>
      </c>
      <c r="H99" s="52" t="s">
        <v>421</v>
      </c>
      <c r="I99">
        <v>16</v>
      </c>
      <c r="K99" t="s">
        <v>36</v>
      </c>
      <c r="L99" s="52">
        <v>8</v>
      </c>
      <c r="M99" s="45">
        <v>51.5</v>
      </c>
      <c r="N99">
        <v>16</v>
      </c>
      <c r="AH99" s="39"/>
    </row>
    <row r="100" spans="1:34" s="32" customFormat="1" ht="13.15" x14ac:dyDescent="0.4">
      <c r="A100" t="s">
        <v>201</v>
      </c>
      <c r="B100" s="52">
        <v>88</v>
      </c>
      <c r="C100" s="46" t="s">
        <v>414</v>
      </c>
      <c r="D100">
        <v>14</v>
      </c>
      <c r="E100"/>
      <c r="F100" t="s">
        <v>376</v>
      </c>
      <c r="G100" s="52">
        <v>92</v>
      </c>
      <c r="H100" s="52" t="s">
        <v>422</v>
      </c>
      <c r="I100">
        <v>16</v>
      </c>
      <c r="J100"/>
      <c r="K100" t="s">
        <v>22</v>
      </c>
      <c r="L100" s="52">
        <v>6</v>
      </c>
      <c r="M100" s="45">
        <v>52.4</v>
      </c>
      <c r="N100">
        <v>15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9" customFormat="1" ht="13.15" x14ac:dyDescent="0.4">
      <c r="A101" t="s">
        <v>374</v>
      </c>
      <c r="B101" s="52">
        <v>98</v>
      </c>
      <c r="C101" s="46" t="s">
        <v>415</v>
      </c>
      <c r="D101">
        <v>13</v>
      </c>
      <c r="E101"/>
      <c r="F101" t="s">
        <v>66</v>
      </c>
      <c r="G101" s="52">
        <v>66</v>
      </c>
      <c r="H101" s="52" t="s">
        <v>423</v>
      </c>
      <c r="I101">
        <v>15</v>
      </c>
      <c r="J101"/>
      <c r="K101"/>
      <c r="L101"/>
      <c r="M101"/>
      <c r="N101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/>
    </row>
    <row r="102" spans="1:34" x14ac:dyDescent="0.35">
      <c r="A102" t="s">
        <v>229</v>
      </c>
      <c r="B102" s="52">
        <v>22</v>
      </c>
      <c r="C102" s="46" t="s">
        <v>416</v>
      </c>
      <c r="D102">
        <v>12</v>
      </c>
      <c r="F102" t="s">
        <v>349</v>
      </c>
      <c r="G102" s="52">
        <v>5</v>
      </c>
      <c r="H102" s="52" t="s">
        <v>424</v>
      </c>
      <c r="I102">
        <v>12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4" x14ac:dyDescent="0.35">
      <c r="A103" t="s">
        <v>328</v>
      </c>
      <c r="B103" s="52">
        <v>77</v>
      </c>
      <c r="C103" s="46" t="s">
        <v>417</v>
      </c>
      <c r="D103">
        <v>11</v>
      </c>
      <c r="F103" t="s">
        <v>377</v>
      </c>
      <c r="G103" s="52">
        <v>97</v>
      </c>
      <c r="H103" s="52" t="s">
        <v>425</v>
      </c>
      <c r="I103">
        <v>12</v>
      </c>
    </row>
    <row r="104" spans="1:34" x14ac:dyDescent="0.35">
      <c r="A104" t="s">
        <v>99</v>
      </c>
      <c r="B104" s="52">
        <v>7</v>
      </c>
      <c r="C104" s="46" t="s">
        <v>418</v>
      </c>
      <c r="D104">
        <v>10</v>
      </c>
      <c r="F104" t="s">
        <v>230</v>
      </c>
      <c r="G104" s="52">
        <v>2</v>
      </c>
      <c r="H104" s="52" t="s">
        <v>425</v>
      </c>
      <c r="I104">
        <v>12</v>
      </c>
    </row>
    <row r="105" spans="1:34" x14ac:dyDescent="0.35">
      <c r="C105" s="46"/>
      <c r="F105" t="s">
        <v>231</v>
      </c>
      <c r="G105" s="52">
        <v>22</v>
      </c>
      <c r="H105" s="52" t="s">
        <v>426</v>
      </c>
      <c r="I105">
        <v>10</v>
      </c>
    </row>
    <row r="106" spans="1:34" x14ac:dyDescent="0.35">
      <c r="C106" s="46"/>
      <c r="F106" t="s">
        <v>296</v>
      </c>
      <c r="G106" s="52" t="s">
        <v>42</v>
      </c>
      <c r="H106" s="52" t="s">
        <v>427</v>
      </c>
      <c r="I106">
        <v>7</v>
      </c>
    </row>
    <row r="107" spans="1:34" x14ac:dyDescent="0.35">
      <c r="C107" s="46"/>
      <c r="F107" t="s">
        <v>231</v>
      </c>
      <c r="G107" s="52">
        <v>22</v>
      </c>
      <c r="H107" s="52" t="s">
        <v>428</v>
      </c>
      <c r="I107">
        <v>3</v>
      </c>
    </row>
    <row r="108" spans="1:34" x14ac:dyDescent="0.35">
      <c r="C108" s="46"/>
      <c r="F108" t="s">
        <v>67</v>
      </c>
      <c r="G108" s="52">
        <v>6</v>
      </c>
      <c r="H108" s="52" t="s">
        <v>429</v>
      </c>
      <c r="I108">
        <v>2</v>
      </c>
    </row>
    <row r="109" spans="1:34" x14ac:dyDescent="0.35">
      <c r="F109" t="s">
        <v>116</v>
      </c>
      <c r="G109" s="52">
        <v>55</v>
      </c>
      <c r="H109" s="52" t="s">
        <v>430</v>
      </c>
      <c r="I109">
        <v>0</v>
      </c>
    </row>
    <row r="116" spans="1:34" ht="13.15" x14ac:dyDescent="0.4">
      <c r="A116" s="32" t="s">
        <v>27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34" ht="13.15" x14ac:dyDescent="0.4">
      <c r="A117" s="32" t="s">
        <v>9</v>
      </c>
      <c r="B117" s="32"/>
      <c r="C117" s="32"/>
      <c r="D117" s="32"/>
      <c r="E117" s="32"/>
      <c r="F117" s="32" t="s">
        <v>10</v>
      </c>
      <c r="G117" s="32"/>
      <c r="H117" s="32"/>
      <c r="I117" s="32"/>
      <c r="J117" s="32"/>
      <c r="K117" s="32" t="s">
        <v>11</v>
      </c>
      <c r="L117" s="32"/>
      <c r="M117" s="32"/>
      <c r="N117" s="32"/>
    </row>
    <row r="118" spans="1:34" x14ac:dyDescent="0.35">
      <c r="A118" s="39" t="s">
        <v>0</v>
      </c>
      <c r="B118" s="39" t="s">
        <v>3</v>
      </c>
      <c r="C118" s="39" t="s">
        <v>1</v>
      </c>
      <c r="D118" s="39" t="s">
        <v>2</v>
      </c>
      <c r="E118" s="39"/>
      <c r="F118" s="39" t="s">
        <v>0</v>
      </c>
      <c r="G118" s="39" t="s">
        <v>3</v>
      </c>
      <c r="H118" s="39" t="s">
        <v>1</v>
      </c>
      <c r="I118" s="39" t="s">
        <v>2</v>
      </c>
      <c r="J118" s="39"/>
      <c r="K118" s="39" t="s">
        <v>0</v>
      </c>
      <c r="L118" s="39" t="s">
        <v>3</v>
      </c>
      <c r="M118" s="39" t="s">
        <v>1</v>
      </c>
      <c r="N118" s="39" t="s">
        <v>2</v>
      </c>
    </row>
    <row r="119" spans="1:34" ht="13.15" x14ac:dyDescent="0.4">
      <c r="A119" t="s">
        <v>68</v>
      </c>
      <c r="B119" s="52">
        <v>6</v>
      </c>
      <c r="C119" s="49">
        <v>1.53</v>
      </c>
      <c r="D119">
        <v>17</v>
      </c>
      <c r="F119" t="s">
        <v>96</v>
      </c>
      <c r="G119" s="52">
        <v>7</v>
      </c>
      <c r="H119" s="49">
        <v>4.9800000000000004</v>
      </c>
      <c r="I119">
        <v>14</v>
      </c>
      <c r="K119" t="s">
        <v>381</v>
      </c>
      <c r="L119" s="52">
        <v>100</v>
      </c>
      <c r="M119">
        <v>11.99</v>
      </c>
      <c r="N119">
        <v>21</v>
      </c>
      <c r="AH119" s="32"/>
    </row>
    <row r="120" spans="1:34" ht="13.15" x14ac:dyDescent="0.4">
      <c r="A120" t="s">
        <v>98</v>
      </c>
      <c r="B120" s="52">
        <v>7</v>
      </c>
      <c r="C120" s="49">
        <v>1.5</v>
      </c>
      <c r="D120">
        <v>16</v>
      </c>
      <c r="F120" t="s">
        <v>378</v>
      </c>
      <c r="G120" s="52">
        <v>93</v>
      </c>
      <c r="H120" s="49">
        <v>4.6500000000000004</v>
      </c>
      <c r="I120">
        <v>11</v>
      </c>
      <c r="K120" t="s">
        <v>350</v>
      </c>
      <c r="L120" s="52">
        <v>88</v>
      </c>
      <c r="M120">
        <v>10.71</v>
      </c>
      <c r="N120">
        <v>15</v>
      </c>
      <c r="AH120" s="32"/>
    </row>
    <row r="121" spans="1:34" s="32" customFormat="1" ht="13.15" x14ac:dyDescent="0.4">
      <c r="A121" t="s">
        <v>69</v>
      </c>
      <c r="B121" s="52">
        <v>66</v>
      </c>
      <c r="C121" s="49">
        <v>1.5</v>
      </c>
      <c r="D121">
        <v>16</v>
      </c>
      <c r="E121"/>
      <c r="F121" t="s">
        <v>224</v>
      </c>
      <c r="G121" s="52">
        <v>22</v>
      </c>
      <c r="H121" s="49">
        <v>4.59</v>
      </c>
      <c r="I121">
        <v>10</v>
      </c>
      <c r="J121"/>
      <c r="K121" t="s">
        <v>379</v>
      </c>
      <c r="L121" s="52">
        <v>94</v>
      </c>
      <c r="M121">
        <v>10.33</v>
      </c>
      <c r="N121">
        <v>13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 s="39"/>
    </row>
    <row r="122" spans="1:34" s="32" customFormat="1" ht="13.15" x14ac:dyDescent="0.4">
      <c r="A122" t="s">
        <v>229</v>
      </c>
      <c r="B122" s="52">
        <v>2</v>
      </c>
      <c r="C122" s="49">
        <v>1.44</v>
      </c>
      <c r="D122">
        <v>14</v>
      </c>
      <c r="E122"/>
      <c r="F122" t="s">
        <v>329</v>
      </c>
      <c r="G122" s="52">
        <v>77</v>
      </c>
      <c r="H122" s="49">
        <v>4.43</v>
      </c>
      <c r="I122">
        <v>9</v>
      </c>
      <c r="J122"/>
      <c r="K122" t="s">
        <v>199</v>
      </c>
      <c r="L122" s="52">
        <v>8</v>
      </c>
      <c r="M122">
        <v>10.24</v>
      </c>
      <c r="N122">
        <v>13</v>
      </c>
      <c r="AH122"/>
    </row>
    <row r="123" spans="1:34" s="39" customFormat="1" ht="13.15" x14ac:dyDescent="0.4">
      <c r="A123" t="s">
        <v>232</v>
      </c>
      <c r="B123" s="52">
        <v>22</v>
      </c>
      <c r="C123" s="49">
        <v>1.38</v>
      </c>
      <c r="D123">
        <v>12</v>
      </c>
      <c r="E123"/>
      <c r="F123" t="s">
        <v>334</v>
      </c>
      <c r="G123" s="52">
        <v>88</v>
      </c>
      <c r="H123" s="49">
        <v>4.3899999999999997</v>
      </c>
      <c r="I123">
        <v>8</v>
      </c>
      <c r="J123"/>
      <c r="K123" t="s">
        <v>327</v>
      </c>
      <c r="L123" s="52">
        <v>7</v>
      </c>
      <c r="M123">
        <v>10.16</v>
      </c>
      <c r="N123">
        <v>12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/>
    </row>
    <row r="124" spans="1:34" x14ac:dyDescent="0.35">
      <c r="A124" t="s">
        <v>204</v>
      </c>
      <c r="B124" s="52">
        <v>8</v>
      </c>
      <c r="C124" s="49">
        <v>1.35</v>
      </c>
      <c r="D124">
        <v>11</v>
      </c>
      <c r="F124" t="s">
        <v>358</v>
      </c>
      <c r="G124" s="52">
        <v>2</v>
      </c>
      <c r="H124" s="49">
        <v>4.34</v>
      </c>
      <c r="I124">
        <v>8</v>
      </c>
      <c r="K124" t="s">
        <v>380</v>
      </c>
      <c r="L124" s="52">
        <v>95</v>
      </c>
      <c r="M124">
        <v>10.02</v>
      </c>
      <c r="N124">
        <v>12</v>
      </c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4" x14ac:dyDescent="0.35">
      <c r="A125" t="s">
        <v>297</v>
      </c>
      <c r="B125" s="52" t="s">
        <v>43</v>
      </c>
      <c r="C125" s="49">
        <v>1.35</v>
      </c>
      <c r="D125">
        <v>11</v>
      </c>
      <c r="F125" t="s">
        <v>67</v>
      </c>
      <c r="G125" s="52">
        <v>66</v>
      </c>
      <c r="H125" s="49">
        <v>4.22</v>
      </c>
      <c r="I125">
        <v>7</v>
      </c>
      <c r="K125" t="s">
        <v>234</v>
      </c>
      <c r="L125" s="52">
        <v>22</v>
      </c>
      <c r="M125">
        <v>9.9700000000000006</v>
      </c>
      <c r="N125">
        <v>11</v>
      </c>
    </row>
    <row r="126" spans="1:34" x14ac:dyDescent="0.35">
      <c r="A126" t="s">
        <v>296</v>
      </c>
      <c r="B126" s="52" t="s">
        <v>42</v>
      </c>
      <c r="C126" s="49">
        <v>1.35</v>
      </c>
      <c r="D126">
        <v>11</v>
      </c>
      <c r="F126" t="s">
        <v>333</v>
      </c>
      <c r="G126" s="52">
        <v>8</v>
      </c>
      <c r="H126" s="49">
        <v>4.2</v>
      </c>
      <c r="I126">
        <v>7</v>
      </c>
      <c r="K126" t="s">
        <v>233</v>
      </c>
      <c r="L126" s="52">
        <v>2</v>
      </c>
      <c r="M126">
        <v>9.64</v>
      </c>
      <c r="N126">
        <v>10</v>
      </c>
    </row>
    <row r="127" spans="1:34" x14ac:dyDescent="0.35">
      <c r="A127" t="s">
        <v>431</v>
      </c>
      <c r="B127" s="52">
        <v>92</v>
      </c>
      <c r="C127" s="49">
        <v>1.35</v>
      </c>
      <c r="D127">
        <v>11</v>
      </c>
      <c r="F127" t="s">
        <v>298</v>
      </c>
      <c r="G127" s="52" t="s">
        <v>42</v>
      </c>
      <c r="H127" s="49">
        <v>4.08</v>
      </c>
      <c r="I127">
        <v>5</v>
      </c>
      <c r="K127" t="s">
        <v>372</v>
      </c>
      <c r="L127" s="52">
        <v>91</v>
      </c>
      <c r="M127">
        <v>9.14</v>
      </c>
      <c r="N127">
        <v>7</v>
      </c>
    </row>
    <row r="128" spans="1:34" x14ac:dyDescent="0.35">
      <c r="A128" t="s">
        <v>432</v>
      </c>
      <c r="B128" s="52">
        <v>90</v>
      </c>
      <c r="C128" s="49">
        <v>1.35</v>
      </c>
      <c r="D128">
        <v>11</v>
      </c>
      <c r="F128" t="s">
        <v>370</v>
      </c>
      <c r="G128" s="52">
        <v>89</v>
      </c>
      <c r="H128" s="49">
        <v>3.81</v>
      </c>
      <c r="I128">
        <v>3</v>
      </c>
      <c r="K128" t="s">
        <v>244</v>
      </c>
      <c r="L128" s="52" t="s">
        <v>45</v>
      </c>
      <c r="M128">
        <v>7.75</v>
      </c>
      <c r="N128">
        <v>1</v>
      </c>
    </row>
    <row r="129" spans="1:34" x14ac:dyDescent="0.35">
      <c r="A129" t="s">
        <v>115</v>
      </c>
      <c r="B129" s="52">
        <v>5</v>
      </c>
      <c r="C129" s="49">
        <v>1.2</v>
      </c>
      <c r="D129">
        <v>6</v>
      </c>
      <c r="F129" t="s">
        <v>318</v>
      </c>
      <c r="G129" s="52" t="s">
        <v>43</v>
      </c>
      <c r="H129" s="49">
        <v>2.88</v>
      </c>
      <c r="I129">
        <v>0</v>
      </c>
    </row>
    <row r="130" spans="1:34" x14ac:dyDescent="0.35">
      <c r="H130" s="49"/>
    </row>
    <row r="131" spans="1:34" x14ac:dyDescent="0.35">
      <c r="H131" s="49"/>
    </row>
    <row r="132" spans="1:34" x14ac:dyDescent="0.35">
      <c r="H132" s="49"/>
    </row>
    <row r="133" spans="1:34" x14ac:dyDescent="0.35">
      <c r="H133" s="49"/>
    </row>
    <row r="134" spans="1:34" x14ac:dyDescent="0.35">
      <c r="H134" s="49"/>
    </row>
    <row r="136" spans="1:34" ht="13.15" x14ac:dyDescent="0.4">
      <c r="A136" s="32" t="s">
        <v>12</v>
      </c>
      <c r="B136" s="32"/>
      <c r="C136" s="32"/>
      <c r="D136" s="32"/>
      <c r="E136" s="32"/>
      <c r="F136" s="32" t="s">
        <v>13</v>
      </c>
      <c r="G136" s="32"/>
      <c r="H136" s="32"/>
      <c r="I136" s="32"/>
      <c r="J136" s="32"/>
      <c r="K136" s="32" t="s">
        <v>14</v>
      </c>
      <c r="L136" s="32"/>
      <c r="M136" s="32"/>
      <c r="N136" s="32"/>
    </row>
    <row r="137" spans="1:34" x14ac:dyDescent="0.35">
      <c r="A137" s="39" t="s">
        <v>0</v>
      </c>
      <c r="B137" s="39" t="s">
        <v>3</v>
      </c>
      <c r="C137" s="39" t="s">
        <v>1</v>
      </c>
      <c r="D137" s="39" t="s">
        <v>2</v>
      </c>
      <c r="E137" s="39"/>
      <c r="F137" s="39" t="s">
        <v>0</v>
      </c>
      <c r="G137" s="39" t="s">
        <v>3</v>
      </c>
      <c r="H137" s="39" t="s">
        <v>1</v>
      </c>
      <c r="I137" s="39" t="s">
        <v>2</v>
      </c>
      <c r="J137" s="39"/>
      <c r="K137" s="39" t="s">
        <v>0</v>
      </c>
      <c r="L137" s="39" t="s">
        <v>3</v>
      </c>
      <c r="M137" s="39" t="s">
        <v>1</v>
      </c>
      <c r="N137" s="39" t="s">
        <v>2</v>
      </c>
    </row>
    <row r="138" spans="1:34" x14ac:dyDescent="0.35">
      <c r="A138" t="s">
        <v>197</v>
      </c>
      <c r="B138" s="52">
        <v>8</v>
      </c>
      <c r="C138" s="49">
        <v>32.33</v>
      </c>
      <c r="D138">
        <v>23</v>
      </c>
      <c r="F138" t="s">
        <v>100</v>
      </c>
      <c r="G138" s="52">
        <v>77</v>
      </c>
      <c r="H138">
        <v>10.54</v>
      </c>
      <c r="I138">
        <v>17</v>
      </c>
      <c r="K138" t="s">
        <v>239</v>
      </c>
      <c r="L138" s="52">
        <v>22</v>
      </c>
      <c r="M138" s="49">
        <v>35.49</v>
      </c>
      <c r="N138">
        <v>17</v>
      </c>
    </row>
    <row r="139" spans="1:34" ht="13.15" x14ac:dyDescent="0.4">
      <c r="A139" t="s">
        <v>70</v>
      </c>
      <c r="B139" s="52">
        <v>6</v>
      </c>
      <c r="C139" s="49">
        <v>26.84</v>
      </c>
      <c r="D139">
        <v>18</v>
      </c>
      <c r="F139" t="s">
        <v>97</v>
      </c>
      <c r="G139" s="52">
        <v>7</v>
      </c>
      <c r="H139">
        <v>9.9600000000000009</v>
      </c>
      <c r="I139">
        <v>15</v>
      </c>
      <c r="K139" t="s">
        <v>209</v>
      </c>
      <c r="L139" s="52">
        <v>88</v>
      </c>
      <c r="M139" s="49">
        <v>33.409999999999997</v>
      </c>
      <c r="N139">
        <v>16</v>
      </c>
      <c r="AH139" s="32"/>
    </row>
    <row r="140" spans="1:34" x14ac:dyDescent="0.35">
      <c r="A140" t="s">
        <v>359</v>
      </c>
      <c r="B140" s="52">
        <v>88</v>
      </c>
      <c r="C140" s="49">
        <v>25.88</v>
      </c>
      <c r="D140">
        <v>17</v>
      </c>
      <c r="F140" t="s">
        <v>207</v>
      </c>
      <c r="G140" s="52">
        <v>88</v>
      </c>
      <c r="H140">
        <v>9.93</v>
      </c>
      <c r="I140">
        <v>15</v>
      </c>
      <c r="K140" t="s">
        <v>238</v>
      </c>
      <c r="L140" s="52">
        <v>2</v>
      </c>
      <c r="M140" s="49">
        <v>31.89</v>
      </c>
      <c r="N140">
        <v>15</v>
      </c>
      <c r="AH140" s="39"/>
    </row>
    <row r="141" spans="1:34" s="32" customFormat="1" ht="13.15" x14ac:dyDescent="0.4">
      <c r="A141" t="s">
        <v>235</v>
      </c>
      <c r="B141" s="52">
        <v>22</v>
      </c>
      <c r="C141" s="49">
        <v>25.77</v>
      </c>
      <c r="D141">
        <v>17</v>
      </c>
      <c r="E141"/>
      <c r="F141" t="s">
        <v>236</v>
      </c>
      <c r="G141" s="52">
        <v>2</v>
      </c>
      <c r="H141">
        <v>9.67</v>
      </c>
      <c r="I141">
        <v>14</v>
      </c>
      <c r="J141"/>
      <c r="K141" t="s">
        <v>65</v>
      </c>
      <c r="L141" s="52">
        <v>6</v>
      </c>
      <c r="M141" s="49">
        <v>29.82</v>
      </c>
      <c r="N141">
        <v>13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39" customFormat="1" ht="13.15" x14ac:dyDescent="0.4">
      <c r="A142" t="s">
        <v>227</v>
      </c>
      <c r="B142" s="52">
        <v>2</v>
      </c>
      <c r="C142" s="49">
        <v>23.92</v>
      </c>
      <c r="D142">
        <v>15</v>
      </c>
      <c r="E142"/>
      <c r="F142" t="s">
        <v>64</v>
      </c>
      <c r="G142" s="52">
        <v>6</v>
      </c>
      <c r="H142">
        <v>8.8800000000000008</v>
      </c>
      <c r="I142">
        <v>12</v>
      </c>
      <c r="J142"/>
      <c r="K142" t="s">
        <v>208</v>
      </c>
      <c r="L142" s="52">
        <v>8</v>
      </c>
      <c r="M142" s="49">
        <v>29.3</v>
      </c>
      <c r="N142">
        <v>13</v>
      </c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/>
    </row>
    <row r="143" spans="1:34" x14ac:dyDescent="0.35">
      <c r="A143" t="s">
        <v>330</v>
      </c>
      <c r="B143" s="52">
        <v>7</v>
      </c>
      <c r="C143" s="49">
        <v>23.89</v>
      </c>
      <c r="D143">
        <v>15</v>
      </c>
      <c r="F143" t="s">
        <v>237</v>
      </c>
      <c r="G143" s="52">
        <v>22</v>
      </c>
      <c r="H143">
        <v>8.3699999999999992</v>
      </c>
      <c r="I143">
        <v>10</v>
      </c>
      <c r="K143" t="s">
        <v>117</v>
      </c>
      <c r="L143" s="52">
        <v>5</v>
      </c>
      <c r="M143" s="49">
        <v>25.74</v>
      </c>
      <c r="N143">
        <v>11</v>
      </c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4" x14ac:dyDescent="0.35">
      <c r="A144" t="s">
        <v>293</v>
      </c>
      <c r="B144" s="52" t="s">
        <v>43</v>
      </c>
      <c r="C144" s="49">
        <v>22.61</v>
      </c>
      <c r="D144">
        <v>14</v>
      </c>
      <c r="F144" t="s">
        <v>206</v>
      </c>
      <c r="G144" s="52">
        <v>8</v>
      </c>
      <c r="H144">
        <v>8.25</v>
      </c>
      <c r="I144">
        <v>10</v>
      </c>
      <c r="K144" t="s">
        <v>332</v>
      </c>
      <c r="L144" s="52">
        <v>7</v>
      </c>
      <c r="M144" s="49">
        <v>14.09</v>
      </c>
      <c r="N144">
        <v>3</v>
      </c>
    </row>
    <row r="145" spans="1:34" x14ac:dyDescent="0.35">
      <c r="A145" t="s">
        <v>299</v>
      </c>
      <c r="B145" s="52" t="s">
        <v>42</v>
      </c>
      <c r="C145" s="49">
        <v>20.81</v>
      </c>
      <c r="D145">
        <v>12</v>
      </c>
      <c r="F145" t="s">
        <v>294</v>
      </c>
      <c r="G145" s="52" t="s">
        <v>42</v>
      </c>
      <c r="H145">
        <v>7.73</v>
      </c>
      <c r="I145">
        <v>8</v>
      </c>
      <c r="M145" s="49"/>
    </row>
    <row r="146" spans="1:34" x14ac:dyDescent="0.35">
      <c r="A146" t="s">
        <v>343</v>
      </c>
      <c r="B146" s="52">
        <v>66</v>
      </c>
      <c r="C146" s="49">
        <v>20.329999999999998</v>
      </c>
      <c r="D146">
        <v>11</v>
      </c>
      <c r="F146" t="s">
        <v>71</v>
      </c>
      <c r="G146" s="52">
        <v>66</v>
      </c>
      <c r="H146">
        <v>7.13</v>
      </c>
      <c r="I146">
        <v>6</v>
      </c>
      <c r="M146" s="49"/>
    </row>
    <row r="147" spans="1:34" x14ac:dyDescent="0.35">
      <c r="M147" s="49"/>
    </row>
    <row r="153" spans="1:34" ht="13.15" x14ac:dyDescent="0.4">
      <c r="A153" s="32" t="s">
        <v>28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34" ht="13.15" x14ac:dyDescent="0.4">
      <c r="A154" s="32" t="s">
        <v>4</v>
      </c>
      <c r="B154" s="32"/>
      <c r="C154" s="32"/>
      <c r="D154" s="32"/>
      <c r="E154" s="32"/>
      <c r="F154" s="32" t="s">
        <v>5</v>
      </c>
      <c r="G154" s="32"/>
      <c r="H154" s="32"/>
      <c r="I154" s="32"/>
      <c r="J154" s="32"/>
      <c r="K154" s="32"/>
      <c r="L154" s="32"/>
      <c r="M154" s="32"/>
      <c r="N154" s="32"/>
    </row>
    <row r="155" spans="1:34" x14ac:dyDescent="0.35">
      <c r="A155" s="39" t="s">
        <v>0</v>
      </c>
      <c r="B155" s="39" t="s">
        <v>3</v>
      </c>
      <c r="C155" s="39" t="s">
        <v>1</v>
      </c>
      <c r="D155" s="39" t="s">
        <v>2</v>
      </c>
      <c r="E155" s="39"/>
      <c r="F155" s="39" t="s">
        <v>0</v>
      </c>
      <c r="G155" s="39" t="s">
        <v>3</v>
      </c>
      <c r="H155" s="39" t="s">
        <v>1</v>
      </c>
      <c r="I155" s="39" t="s">
        <v>2</v>
      </c>
      <c r="J155" s="39"/>
      <c r="K155" s="39"/>
      <c r="L155" s="39"/>
      <c r="M155" s="39"/>
      <c r="N155" s="39"/>
    </row>
    <row r="156" spans="1:34" ht="13.15" x14ac:dyDescent="0.4">
      <c r="A156" t="s">
        <v>282</v>
      </c>
      <c r="B156" s="52" t="s">
        <v>42</v>
      </c>
      <c r="C156" s="45">
        <v>13.3</v>
      </c>
      <c r="D156">
        <v>26</v>
      </c>
      <c r="F156" t="s">
        <v>162</v>
      </c>
      <c r="G156" s="52">
        <v>7</v>
      </c>
      <c r="H156">
        <v>27.5</v>
      </c>
      <c r="I156">
        <v>26</v>
      </c>
      <c r="AH156" s="32"/>
    </row>
    <row r="157" spans="1:34" ht="13.15" x14ac:dyDescent="0.4">
      <c r="A157" t="s">
        <v>300</v>
      </c>
      <c r="B157" s="52">
        <v>1</v>
      </c>
      <c r="C157" s="45">
        <v>14.4</v>
      </c>
      <c r="D157">
        <v>15</v>
      </c>
      <c r="F157" t="s">
        <v>137</v>
      </c>
      <c r="G157" s="52">
        <v>2</v>
      </c>
      <c r="H157">
        <v>29.5</v>
      </c>
      <c r="I157">
        <v>19</v>
      </c>
      <c r="AH157" s="32"/>
    </row>
    <row r="158" spans="1:34" s="32" customFormat="1" ht="13.15" x14ac:dyDescent="0.4">
      <c r="A158" t="s">
        <v>245</v>
      </c>
      <c r="B158" s="52">
        <v>8</v>
      </c>
      <c r="C158" s="45">
        <v>14.4</v>
      </c>
      <c r="D158">
        <v>15</v>
      </c>
      <c r="E158"/>
      <c r="F158" t="s">
        <v>247</v>
      </c>
      <c r="G158" s="52">
        <v>8</v>
      </c>
      <c r="H158">
        <v>30.3</v>
      </c>
      <c r="I158">
        <v>17</v>
      </c>
      <c r="J158"/>
      <c r="K158"/>
      <c r="L158"/>
      <c r="M158"/>
      <c r="N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 s="39"/>
    </row>
    <row r="159" spans="1:34" s="32" customFormat="1" ht="13.15" x14ac:dyDescent="0.4">
      <c r="A159" t="s">
        <v>160</v>
      </c>
      <c r="B159" s="52">
        <v>7</v>
      </c>
      <c r="C159" s="45">
        <v>14.7</v>
      </c>
      <c r="D159">
        <v>13</v>
      </c>
      <c r="E159"/>
      <c r="F159" t="s">
        <v>74</v>
      </c>
      <c r="G159" s="52">
        <v>6</v>
      </c>
      <c r="H159">
        <v>30.8</v>
      </c>
      <c r="I159">
        <v>15</v>
      </c>
      <c r="J159"/>
      <c r="K159"/>
      <c r="L159"/>
      <c r="M159"/>
      <c r="N159"/>
      <c r="AH159"/>
    </row>
    <row r="160" spans="1:34" s="39" customFormat="1" ht="13.15" x14ac:dyDescent="0.4">
      <c r="A160" t="s">
        <v>271</v>
      </c>
      <c r="B160" s="52" t="s">
        <v>45</v>
      </c>
      <c r="C160" s="45">
        <v>14.7</v>
      </c>
      <c r="D160">
        <v>13</v>
      </c>
      <c r="E160"/>
      <c r="F160" t="s">
        <v>303</v>
      </c>
      <c r="G160" s="52">
        <v>1</v>
      </c>
      <c r="H160">
        <v>31.7</v>
      </c>
      <c r="I160">
        <v>12</v>
      </c>
      <c r="J160"/>
      <c r="K160"/>
      <c r="L160"/>
      <c r="M160"/>
      <c r="N160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/>
    </row>
    <row r="161" spans="1:34" x14ac:dyDescent="0.35">
      <c r="A161" t="s">
        <v>118</v>
      </c>
      <c r="B161" s="52">
        <v>5</v>
      </c>
      <c r="C161" s="45">
        <v>15.4</v>
      </c>
      <c r="D161">
        <v>10</v>
      </c>
      <c r="F161" t="s">
        <v>120</v>
      </c>
      <c r="G161" s="52">
        <v>5</v>
      </c>
      <c r="H161">
        <v>32.6</v>
      </c>
      <c r="I161">
        <v>9</v>
      </c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4" x14ac:dyDescent="0.35">
      <c r="A162" t="s">
        <v>136</v>
      </c>
      <c r="B162" s="52">
        <v>22</v>
      </c>
      <c r="C162" s="45">
        <v>15.6</v>
      </c>
      <c r="D162">
        <v>9</v>
      </c>
      <c r="F162" t="s">
        <v>273</v>
      </c>
      <c r="G162" s="52" t="s">
        <v>45</v>
      </c>
      <c r="H162">
        <v>32.9</v>
      </c>
      <c r="I162">
        <v>9</v>
      </c>
    </row>
    <row r="163" spans="1:34" x14ac:dyDescent="0.35">
      <c r="A163" t="s">
        <v>72</v>
      </c>
      <c r="B163" s="52">
        <v>6</v>
      </c>
      <c r="C163" s="45">
        <v>15.9</v>
      </c>
      <c r="D163">
        <v>7</v>
      </c>
      <c r="F163" t="s">
        <v>32</v>
      </c>
      <c r="G163" s="52"/>
      <c r="I163" t="s">
        <v>32</v>
      </c>
    </row>
    <row r="164" spans="1:34" x14ac:dyDescent="0.35">
      <c r="A164" t="s">
        <v>32</v>
      </c>
      <c r="B164" s="52"/>
      <c r="C164" s="45"/>
      <c r="D164" t="s">
        <v>32</v>
      </c>
      <c r="F164" t="s">
        <v>138</v>
      </c>
      <c r="G164" s="52">
        <v>22</v>
      </c>
      <c r="H164">
        <v>30.2</v>
      </c>
      <c r="I164">
        <v>17</v>
      </c>
    </row>
    <row r="165" spans="1:34" x14ac:dyDescent="0.35">
      <c r="A165" t="s">
        <v>246</v>
      </c>
      <c r="B165" s="52">
        <v>88</v>
      </c>
      <c r="C165" s="45">
        <v>14</v>
      </c>
      <c r="D165">
        <v>19</v>
      </c>
      <c r="F165" t="s">
        <v>121</v>
      </c>
      <c r="G165" s="52">
        <v>55</v>
      </c>
      <c r="H165">
        <v>30.6</v>
      </c>
      <c r="I165">
        <v>16</v>
      </c>
    </row>
    <row r="166" spans="1:34" x14ac:dyDescent="0.35">
      <c r="A166" t="s">
        <v>135</v>
      </c>
      <c r="B166" s="52">
        <v>2</v>
      </c>
      <c r="C166" s="45">
        <v>14.5</v>
      </c>
      <c r="D166">
        <v>14</v>
      </c>
      <c r="F166" t="s">
        <v>163</v>
      </c>
      <c r="G166" s="52">
        <v>77</v>
      </c>
      <c r="H166">
        <v>31.5</v>
      </c>
      <c r="I166">
        <v>13</v>
      </c>
    </row>
    <row r="167" spans="1:34" x14ac:dyDescent="0.35">
      <c r="A167" t="s">
        <v>73</v>
      </c>
      <c r="B167" s="52">
        <v>66</v>
      </c>
      <c r="C167" s="45">
        <v>14.8</v>
      </c>
      <c r="D167">
        <v>13</v>
      </c>
      <c r="F167" t="s">
        <v>274</v>
      </c>
      <c r="G167" s="52" t="s">
        <v>46</v>
      </c>
      <c r="H167">
        <v>31.9</v>
      </c>
      <c r="I167">
        <v>11</v>
      </c>
    </row>
    <row r="168" spans="1:34" x14ac:dyDescent="0.35">
      <c r="A168" t="s">
        <v>161</v>
      </c>
      <c r="B168" s="52">
        <v>77</v>
      </c>
      <c r="C168" s="45">
        <v>15.1</v>
      </c>
      <c r="D168">
        <v>11</v>
      </c>
      <c r="F168" t="s">
        <v>302</v>
      </c>
      <c r="G168" s="52">
        <v>11</v>
      </c>
      <c r="H168">
        <v>33.200000000000003</v>
      </c>
      <c r="I168">
        <v>8</v>
      </c>
    </row>
    <row r="169" spans="1:34" x14ac:dyDescent="0.35">
      <c r="A169" t="s">
        <v>301</v>
      </c>
      <c r="B169" s="52">
        <v>11</v>
      </c>
      <c r="C169" s="45">
        <v>15.2</v>
      </c>
      <c r="D169">
        <v>11</v>
      </c>
      <c r="F169" t="s">
        <v>75</v>
      </c>
      <c r="G169" s="52">
        <v>66</v>
      </c>
      <c r="H169">
        <v>33.200000000000003</v>
      </c>
      <c r="I169">
        <v>8</v>
      </c>
    </row>
    <row r="170" spans="1:34" x14ac:dyDescent="0.35">
      <c r="A170" t="s">
        <v>272</v>
      </c>
      <c r="B170" s="52" t="s">
        <v>46</v>
      </c>
      <c r="C170" s="45">
        <v>15.9</v>
      </c>
      <c r="D170">
        <v>7</v>
      </c>
      <c r="F170" t="s">
        <v>248</v>
      </c>
      <c r="G170" s="52">
        <v>88</v>
      </c>
      <c r="H170">
        <v>33.5</v>
      </c>
      <c r="I170">
        <v>8</v>
      </c>
    </row>
    <row r="171" spans="1:34" x14ac:dyDescent="0.35">
      <c r="A171" t="s">
        <v>119</v>
      </c>
      <c r="B171" s="52">
        <v>55</v>
      </c>
      <c r="C171" s="45">
        <v>16.5</v>
      </c>
      <c r="D171">
        <v>4</v>
      </c>
    </row>
    <row r="172" spans="1:34" ht="13.15" x14ac:dyDescent="0.4">
      <c r="A172" s="32" t="s">
        <v>6</v>
      </c>
      <c r="B172" s="32"/>
      <c r="C172" s="32"/>
      <c r="D172" s="32"/>
      <c r="E172" s="32"/>
      <c r="F172" s="32" t="s">
        <v>7</v>
      </c>
      <c r="G172" s="32"/>
      <c r="H172" s="32"/>
      <c r="I172" s="32"/>
      <c r="J172" s="32"/>
      <c r="K172" s="32" t="s">
        <v>8</v>
      </c>
      <c r="L172" s="32"/>
      <c r="M172" s="32"/>
      <c r="N172" s="32"/>
    </row>
    <row r="173" spans="1:34" x14ac:dyDescent="0.35">
      <c r="A173" s="39" t="s">
        <v>0</v>
      </c>
      <c r="B173" s="39" t="s">
        <v>3</v>
      </c>
      <c r="C173" s="39" t="s">
        <v>1</v>
      </c>
      <c r="D173" s="39" t="s">
        <v>2</v>
      </c>
      <c r="E173" s="39"/>
      <c r="F173" s="39" t="s">
        <v>0</v>
      </c>
      <c r="G173" s="39" t="s">
        <v>3</v>
      </c>
      <c r="H173" s="39" t="s">
        <v>1</v>
      </c>
      <c r="I173" s="39" t="s">
        <v>2</v>
      </c>
      <c r="J173" s="39"/>
      <c r="K173" s="39" t="s">
        <v>0</v>
      </c>
      <c r="L173" s="39" t="s">
        <v>3</v>
      </c>
      <c r="M173" s="39" t="s">
        <v>1</v>
      </c>
      <c r="N173" s="39" t="s">
        <v>2</v>
      </c>
    </row>
    <row r="174" spans="1:34" x14ac:dyDescent="0.35">
      <c r="A174" t="s">
        <v>249</v>
      </c>
      <c r="B174" s="52">
        <v>8</v>
      </c>
      <c r="C174" s="52" t="s">
        <v>433</v>
      </c>
      <c r="D174">
        <v>24</v>
      </c>
      <c r="F174" t="s">
        <v>141</v>
      </c>
      <c r="G174" s="52">
        <v>2</v>
      </c>
      <c r="H174" s="52" t="s">
        <v>450</v>
      </c>
      <c r="I174">
        <v>19</v>
      </c>
      <c r="K174" t="s">
        <v>39</v>
      </c>
      <c r="L174" s="52">
        <v>8</v>
      </c>
      <c r="M174" s="45">
        <v>58.2</v>
      </c>
      <c r="N174">
        <v>19</v>
      </c>
    </row>
    <row r="175" spans="1:34" ht="13.15" x14ac:dyDescent="0.4">
      <c r="A175" t="s">
        <v>139</v>
      </c>
      <c r="B175" s="52">
        <v>2</v>
      </c>
      <c r="C175" s="52" t="s">
        <v>434</v>
      </c>
      <c r="D175">
        <v>17</v>
      </c>
      <c r="F175" t="s">
        <v>142</v>
      </c>
      <c r="G175" s="52">
        <v>22</v>
      </c>
      <c r="H175" s="52" t="s">
        <v>451</v>
      </c>
      <c r="I175">
        <v>17</v>
      </c>
      <c r="K175" t="s">
        <v>25</v>
      </c>
      <c r="L175" s="52">
        <v>7</v>
      </c>
      <c r="M175" s="45">
        <v>59.7</v>
      </c>
      <c r="N175">
        <v>17</v>
      </c>
      <c r="AH175" s="32"/>
    </row>
    <row r="176" spans="1:34" x14ac:dyDescent="0.35">
      <c r="A176" t="s">
        <v>337</v>
      </c>
      <c r="B176" s="52">
        <v>1</v>
      </c>
      <c r="C176" s="52" t="s">
        <v>435</v>
      </c>
      <c r="D176">
        <v>15</v>
      </c>
      <c r="F176" t="s">
        <v>166</v>
      </c>
      <c r="G176" s="52">
        <v>7</v>
      </c>
      <c r="H176" s="52" t="s">
        <v>452</v>
      </c>
      <c r="I176">
        <v>16</v>
      </c>
      <c r="K176" t="s">
        <v>47</v>
      </c>
      <c r="L176" s="52">
        <v>1</v>
      </c>
      <c r="M176" s="45">
        <v>61.3</v>
      </c>
      <c r="N176">
        <v>14</v>
      </c>
      <c r="AH176" s="39"/>
    </row>
    <row r="177" spans="1:34" s="32" customFormat="1" ht="13.15" x14ac:dyDescent="0.4">
      <c r="A177" t="s">
        <v>165</v>
      </c>
      <c r="B177" s="52">
        <v>77</v>
      </c>
      <c r="C177" s="52" t="s">
        <v>436</v>
      </c>
      <c r="D177">
        <v>15</v>
      </c>
      <c r="E177"/>
      <c r="F177" t="s">
        <v>252</v>
      </c>
      <c r="G177" s="52">
        <v>88</v>
      </c>
      <c r="H177" s="52" t="s">
        <v>453</v>
      </c>
      <c r="I177">
        <v>14</v>
      </c>
      <c r="J177"/>
      <c r="K177" t="s">
        <v>23</v>
      </c>
      <c r="L177" s="52">
        <v>22</v>
      </c>
      <c r="M177" s="45">
        <v>61.5</v>
      </c>
      <c r="N177">
        <v>14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9" customFormat="1" ht="13.15" x14ac:dyDescent="0.4">
      <c r="A178" t="s">
        <v>76</v>
      </c>
      <c r="B178" s="52">
        <v>6</v>
      </c>
      <c r="C178" s="52" t="s">
        <v>437</v>
      </c>
      <c r="D178">
        <v>13</v>
      </c>
      <c r="E178"/>
      <c r="F178" t="s">
        <v>167</v>
      </c>
      <c r="G178" s="52">
        <v>77</v>
      </c>
      <c r="H178" s="52" t="s">
        <v>454</v>
      </c>
      <c r="I178">
        <v>14</v>
      </c>
      <c r="J178"/>
      <c r="K178" t="s">
        <v>240</v>
      </c>
      <c r="L178" s="52" t="s">
        <v>45</v>
      </c>
      <c r="M178" s="45">
        <v>62.2</v>
      </c>
      <c r="N178">
        <v>13</v>
      </c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/>
    </row>
    <row r="179" spans="1:34" x14ac:dyDescent="0.35">
      <c r="A179" t="s">
        <v>275</v>
      </c>
      <c r="B179" s="52" t="s">
        <v>45</v>
      </c>
      <c r="C179" s="52" t="s">
        <v>438</v>
      </c>
      <c r="D179">
        <v>11</v>
      </c>
      <c r="F179" t="s">
        <v>339</v>
      </c>
      <c r="G179" s="52">
        <v>1</v>
      </c>
      <c r="H179" s="52" t="s">
        <v>455</v>
      </c>
      <c r="I179">
        <v>13</v>
      </c>
      <c r="K179" t="s">
        <v>24</v>
      </c>
      <c r="L179" s="52">
        <v>55</v>
      </c>
      <c r="M179" s="45">
        <v>62.6</v>
      </c>
      <c r="N179">
        <v>12</v>
      </c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4" x14ac:dyDescent="0.35">
      <c r="A180" t="s">
        <v>164</v>
      </c>
      <c r="B180" s="52">
        <v>7</v>
      </c>
      <c r="C180" s="52" t="s">
        <v>439</v>
      </c>
      <c r="D180">
        <v>11</v>
      </c>
      <c r="F180" t="s">
        <v>251</v>
      </c>
      <c r="G180" s="52">
        <v>8</v>
      </c>
      <c r="H180" s="52" t="s">
        <v>456</v>
      </c>
      <c r="I180">
        <v>12</v>
      </c>
      <c r="K180" t="s">
        <v>22</v>
      </c>
      <c r="L180" s="52">
        <v>66</v>
      </c>
      <c r="M180" s="45">
        <v>62.6</v>
      </c>
      <c r="N180">
        <v>12</v>
      </c>
    </row>
    <row r="181" spans="1:34" x14ac:dyDescent="0.35">
      <c r="A181" t="s">
        <v>250</v>
      </c>
      <c r="B181" s="52">
        <v>88</v>
      </c>
      <c r="C181" s="52" t="s">
        <v>440</v>
      </c>
      <c r="D181">
        <v>11</v>
      </c>
      <c r="F181" t="s">
        <v>305</v>
      </c>
      <c r="G181" s="52">
        <v>11</v>
      </c>
      <c r="H181" s="52" t="s">
        <v>457</v>
      </c>
      <c r="I181">
        <v>8</v>
      </c>
    </row>
    <row r="182" spans="1:34" x14ac:dyDescent="0.35">
      <c r="A182" t="s">
        <v>338</v>
      </c>
      <c r="B182" s="52">
        <v>11</v>
      </c>
      <c r="C182" s="52" t="s">
        <v>441</v>
      </c>
      <c r="D182">
        <v>10</v>
      </c>
      <c r="F182" t="s">
        <v>460</v>
      </c>
      <c r="G182" s="52">
        <v>55</v>
      </c>
      <c r="H182" s="52" t="s">
        <v>458</v>
      </c>
      <c r="I182">
        <v>1</v>
      </c>
    </row>
    <row r="183" spans="1:34" x14ac:dyDescent="0.35">
      <c r="A183" s="55" t="s">
        <v>276</v>
      </c>
      <c r="B183" s="54" t="s">
        <v>46</v>
      </c>
      <c r="C183" s="52" t="s">
        <v>442</v>
      </c>
      <c r="D183">
        <v>10</v>
      </c>
      <c r="F183" t="s">
        <v>123</v>
      </c>
      <c r="G183" s="52">
        <v>5</v>
      </c>
      <c r="H183" s="52" t="s">
        <v>459</v>
      </c>
      <c r="I183">
        <v>0</v>
      </c>
    </row>
    <row r="184" spans="1:34" x14ac:dyDescent="0.35">
      <c r="A184" t="s">
        <v>77</v>
      </c>
      <c r="B184" s="52">
        <v>66</v>
      </c>
      <c r="C184" s="52" t="s">
        <v>443</v>
      </c>
      <c r="D184">
        <v>9</v>
      </c>
    </row>
    <row r="185" spans="1:34" x14ac:dyDescent="0.35">
      <c r="A185" s="55" t="s">
        <v>482</v>
      </c>
      <c r="B185" s="54" t="s">
        <v>46</v>
      </c>
      <c r="C185" s="52" t="s">
        <v>444</v>
      </c>
      <c r="D185">
        <v>9</v>
      </c>
    </row>
    <row r="186" spans="1:34" x14ac:dyDescent="0.35">
      <c r="A186" t="s">
        <v>283</v>
      </c>
      <c r="B186" s="52" t="s">
        <v>42</v>
      </c>
      <c r="C186" s="52" t="s">
        <v>445</v>
      </c>
      <c r="D186">
        <v>8</v>
      </c>
    </row>
    <row r="187" spans="1:34" x14ac:dyDescent="0.35">
      <c r="A187" t="s">
        <v>140</v>
      </c>
      <c r="B187" s="52">
        <v>22</v>
      </c>
      <c r="C187" s="52" t="s">
        <v>446</v>
      </c>
      <c r="D187">
        <v>8</v>
      </c>
    </row>
    <row r="188" spans="1:34" x14ac:dyDescent="0.35">
      <c r="A188" t="s">
        <v>124</v>
      </c>
      <c r="B188" s="52">
        <v>55</v>
      </c>
      <c r="C188" s="52" t="s">
        <v>447</v>
      </c>
      <c r="D188">
        <v>4</v>
      </c>
    </row>
    <row r="189" spans="1:34" x14ac:dyDescent="0.35">
      <c r="A189" t="s">
        <v>122</v>
      </c>
      <c r="B189" s="52">
        <v>5</v>
      </c>
      <c r="C189" s="52" t="s">
        <v>448</v>
      </c>
      <c r="D189">
        <v>1</v>
      </c>
    </row>
    <row r="190" spans="1:34" x14ac:dyDescent="0.35">
      <c r="A190" t="s">
        <v>319</v>
      </c>
      <c r="B190" s="52" t="s">
        <v>43</v>
      </c>
      <c r="C190" s="52" t="s">
        <v>449</v>
      </c>
      <c r="D190">
        <v>0</v>
      </c>
    </row>
    <row r="192" spans="1:34" ht="13.15" x14ac:dyDescent="0.4">
      <c r="A192" s="32" t="s">
        <v>28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34" ht="13.15" x14ac:dyDescent="0.4">
      <c r="A193" s="32" t="s">
        <v>9</v>
      </c>
      <c r="B193" s="32"/>
      <c r="C193" s="32"/>
      <c r="D193" s="32"/>
      <c r="E193" s="32"/>
      <c r="F193" s="32" t="s">
        <v>10</v>
      </c>
      <c r="G193" s="32"/>
      <c r="H193" s="32"/>
      <c r="I193" s="32"/>
      <c r="J193" s="32"/>
      <c r="K193" s="32"/>
      <c r="L193" s="32"/>
      <c r="M193" s="32"/>
      <c r="N193" s="32"/>
    </row>
    <row r="194" spans="1:34" x14ac:dyDescent="0.35">
      <c r="A194" s="39" t="s">
        <v>0</v>
      </c>
      <c r="B194" s="39" t="s">
        <v>3</v>
      </c>
      <c r="C194" s="39" t="s">
        <v>1</v>
      </c>
      <c r="D194" s="39" t="s">
        <v>2</v>
      </c>
      <c r="E194" s="39"/>
      <c r="F194" s="39" t="s">
        <v>0</v>
      </c>
      <c r="G194" s="39" t="s">
        <v>3</v>
      </c>
      <c r="H194" s="39" t="s">
        <v>1</v>
      </c>
      <c r="I194" s="39" t="s">
        <v>2</v>
      </c>
      <c r="J194" s="39"/>
      <c r="K194" s="39"/>
      <c r="L194" s="39"/>
      <c r="M194" s="39"/>
      <c r="N194" s="39"/>
    </row>
    <row r="195" spans="1:34" ht="13.15" x14ac:dyDescent="0.4">
      <c r="A195" t="s">
        <v>168</v>
      </c>
      <c r="B195" s="52">
        <v>7</v>
      </c>
      <c r="C195" s="49">
        <v>1.35</v>
      </c>
      <c r="D195">
        <v>19</v>
      </c>
      <c r="F195" t="s">
        <v>284</v>
      </c>
      <c r="G195" s="52" t="s">
        <v>42</v>
      </c>
      <c r="H195" s="49">
        <v>4</v>
      </c>
      <c r="I195">
        <v>15</v>
      </c>
      <c r="AH195" s="32"/>
    </row>
    <row r="196" spans="1:34" ht="13.15" x14ac:dyDescent="0.4">
      <c r="A196" t="s">
        <v>169</v>
      </c>
      <c r="B196" s="52">
        <v>77</v>
      </c>
      <c r="C196" s="49">
        <v>1.29</v>
      </c>
      <c r="D196">
        <v>17</v>
      </c>
      <c r="F196" t="s">
        <v>138</v>
      </c>
      <c r="G196" s="52">
        <v>22</v>
      </c>
      <c r="H196" s="49">
        <v>3.94</v>
      </c>
      <c r="I196">
        <v>14</v>
      </c>
      <c r="AH196" s="32"/>
    </row>
    <row r="197" spans="1:34" s="32" customFormat="1" ht="13.15" x14ac:dyDescent="0.4">
      <c r="A197" t="s">
        <v>304</v>
      </c>
      <c r="B197" s="52">
        <v>1</v>
      </c>
      <c r="C197" s="49">
        <v>1.29</v>
      </c>
      <c r="D197">
        <v>17</v>
      </c>
      <c r="E197"/>
      <c r="F197" t="s">
        <v>245</v>
      </c>
      <c r="G197" s="52">
        <v>88</v>
      </c>
      <c r="H197" s="49">
        <v>3.91</v>
      </c>
      <c r="I197">
        <v>14</v>
      </c>
      <c r="J197"/>
      <c r="K197"/>
      <c r="L197"/>
      <c r="M197"/>
      <c r="N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 s="39"/>
    </row>
    <row r="198" spans="1:34" s="32" customFormat="1" ht="13.15" x14ac:dyDescent="0.4">
      <c r="A198" t="s">
        <v>249</v>
      </c>
      <c r="B198" s="52">
        <v>88</v>
      </c>
      <c r="C198" s="49">
        <v>1.23</v>
      </c>
      <c r="D198">
        <v>15</v>
      </c>
      <c r="E198"/>
      <c r="F198" t="s">
        <v>144</v>
      </c>
      <c r="G198" s="52">
        <v>2</v>
      </c>
      <c r="H198" s="49">
        <v>3.85</v>
      </c>
      <c r="I198">
        <v>14</v>
      </c>
      <c r="J198"/>
      <c r="K198"/>
      <c r="L198"/>
      <c r="M198"/>
      <c r="N198"/>
      <c r="AH198"/>
    </row>
    <row r="199" spans="1:34" s="39" customFormat="1" ht="13.15" x14ac:dyDescent="0.4">
      <c r="A199" t="s">
        <v>72</v>
      </c>
      <c r="B199" s="52">
        <v>6</v>
      </c>
      <c r="C199" s="49">
        <v>1.2</v>
      </c>
      <c r="D199">
        <v>14</v>
      </c>
      <c r="E199"/>
      <c r="F199" t="s">
        <v>307</v>
      </c>
      <c r="G199" s="52">
        <v>1</v>
      </c>
      <c r="H199" s="49">
        <v>3.54</v>
      </c>
      <c r="I199">
        <v>10</v>
      </c>
      <c r="J199"/>
      <c r="K199"/>
      <c r="L199"/>
      <c r="M199"/>
      <c r="N199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/>
    </row>
    <row r="200" spans="1:34" x14ac:dyDescent="0.35">
      <c r="A200" t="s">
        <v>143</v>
      </c>
      <c r="B200" s="52">
        <v>22</v>
      </c>
      <c r="C200" s="49">
        <v>1.2</v>
      </c>
      <c r="D200">
        <v>14</v>
      </c>
      <c r="F200" t="s">
        <v>247</v>
      </c>
      <c r="G200" s="52">
        <v>8</v>
      </c>
      <c r="H200" s="49">
        <v>3.49</v>
      </c>
      <c r="I200">
        <v>10</v>
      </c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4" x14ac:dyDescent="0.35">
      <c r="A201" t="s">
        <v>306</v>
      </c>
      <c r="B201" s="52">
        <v>11</v>
      </c>
      <c r="C201" s="49">
        <v>1.17</v>
      </c>
      <c r="D201">
        <v>13</v>
      </c>
      <c r="F201" t="s">
        <v>303</v>
      </c>
      <c r="G201" s="52">
        <v>11</v>
      </c>
      <c r="H201" s="49">
        <v>3.31</v>
      </c>
      <c r="I201">
        <v>8</v>
      </c>
    </row>
    <row r="202" spans="1:34" x14ac:dyDescent="0.35">
      <c r="A202" t="s">
        <v>73</v>
      </c>
      <c r="B202" s="52">
        <v>66</v>
      </c>
      <c r="C202" s="49">
        <v>1.1399999999999999</v>
      </c>
      <c r="D202">
        <v>12</v>
      </c>
      <c r="F202" t="s">
        <v>164</v>
      </c>
      <c r="G202" s="52">
        <v>7</v>
      </c>
      <c r="H202" s="49">
        <v>3.31</v>
      </c>
      <c r="I202">
        <v>8</v>
      </c>
    </row>
    <row r="203" spans="1:34" x14ac:dyDescent="0.35">
      <c r="A203" t="s">
        <v>124</v>
      </c>
      <c r="B203" s="52">
        <v>5</v>
      </c>
      <c r="C203" s="49">
        <v>1.1399999999999999</v>
      </c>
      <c r="D203">
        <v>12</v>
      </c>
      <c r="F203" t="s">
        <v>268</v>
      </c>
      <c r="G203" s="52" t="s">
        <v>45</v>
      </c>
      <c r="H203" s="49">
        <v>3.25</v>
      </c>
      <c r="I203">
        <v>8</v>
      </c>
    </row>
    <row r="204" spans="1:34" x14ac:dyDescent="0.35">
      <c r="A204" t="s">
        <v>253</v>
      </c>
      <c r="B204" s="52">
        <v>8</v>
      </c>
      <c r="C204" s="49">
        <v>1.1399999999999999</v>
      </c>
      <c r="D204">
        <v>12</v>
      </c>
      <c r="F204" t="s">
        <v>163</v>
      </c>
      <c r="G204" s="52">
        <v>77</v>
      </c>
      <c r="H204" s="49">
        <v>3.22</v>
      </c>
      <c r="I204">
        <v>7</v>
      </c>
    </row>
    <row r="205" spans="1:34" x14ac:dyDescent="0.35">
      <c r="A205" t="s">
        <v>269</v>
      </c>
      <c r="B205" s="52" t="s">
        <v>45</v>
      </c>
      <c r="C205" s="49">
        <v>1.1399999999999999</v>
      </c>
      <c r="D205">
        <v>12</v>
      </c>
      <c r="F205" t="s">
        <v>121</v>
      </c>
      <c r="G205" s="52">
        <v>5</v>
      </c>
      <c r="H205" s="49">
        <v>3.2</v>
      </c>
      <c r="I205">
        <v>7</v>
      </c>
    </row>
    <row r="206" spans="1:34" x14ac:dyDescent="0.35">
      <c r="A206" t="s">
        <v>335</v>
      </c>
      <c r="B206" s="52" t="s">
        <v>43</v>
      </c>
      <c r="C206" s="49">
        <v>1.08</v>
      </c>
      <c r="D206">
        <v>10</v>
      </c>
      <c r="F206" t="s">
        <v>118</v>
      </c>
      <c r="G206" s="52">
        <v>55</v>
      </c>
      <c r="H206" s="49">
        <v>3.06</v>
      </c>
      <c r="I206">
        <v>6</v>
      </c>
    </row>
    <row r="207" spans="1:34" x14ac:dyDescent="0.35">
      <c r="A207" t="s">
        <v>319</v>
      </c>
      <c r="B207" s="52" t="s">
        <v>42</v>
      </c>
      <c r="C207" s="49">
        <v>1.02</v>
      </c>
      <c r="D207">
        <v>8</v>
      </c>
      <c r="F207" t="s">
        <v>78</v>
      </c>
      <c r="G207" s="52">
        <v>66</v>
      </c>
      <c r="H207" s="49">
        <v>2.9</v>
      </c>
      <c r="I207">
        <v>4</v>
      </c>
    </row>
    <row r="208" spans="1:34" x14ac:dyDescent="0.35">
      <c r="F208" t="s">
        <v>270</v>
      </c>
      <c r="G208" s="52" t="s">
        <v>46</v>
      </c>
      <c r="H208" s="49">
        <v>2.5099999999999998</v>
      </c>
      <c r="I208">
        <v>0</v>
      </c>
    </row>
    <row r="210" spans="1:34" ht="13.15" x14ac:dyDescent="0.4">
      <c r="A210" s="32" t="s">
        <v>12</v>
      </c>
      <c r="B210" s="32"/>
      <c r="C210" s="32"/>
      <c r="D210" s="32"/>
      <c r="E210" s="32"/>
      <c r="F210" s="32" t="s">
        <v>13</v>
      </c>
      <c r="G210" s="32"/>
      <c r="H210" s="32"/>
      <c r="I210" s="32"/>
      <c r="J210" s="32"/>
      <c r="K210" s="32" t="s">
        <v>14</v>
      </c>
      <c r="L210" s="32"/>
      <c r="M210" s="32"/>
      <c r="N210" s="32"/>
    </row>
    <row r="211" spans="1:34" x14ac:dyDescent="0.35">
      <c r="A211" s="39" t="s">
        <v>0</v>
      </c>
      <c r="B211" s="39" t="s">
        <v>3</v>
      </c>
      <c r="C211" s="39" t="s">
        <v>1</v>
      </c>
      <c r="D211" s="39" t="s">
        <v>2</v>
      </c>
      <c r="E211" s="39"/>
      <c r="F211" s="39" t="s">
        <v>0</v>
      </c>
      <c r="G211" s="39" t="s">
        <v>3</v>
      </c>
      <c r="H211" s="39" t="s">
        <v>1</v>
      </c>
      <c r="I211" s="39" t="s">
        <v>2</v>
      </c>
      <c r="J211" s="39"/>
      <c r="K211" s="39" t="s">
        <v>0</v>
      </c>
      <c r="L211" s="39" t="s">
        <v>3</v>
      </c>
      <c r="M211" s="39" t="s">
        <v>1</v>
      </c>
      <c r="N211" s="39" t="s">
        <v>2</v>
      </c>
    </row>
    <row r="212" spans="1:34" x14ac:dyDescent="0.35">
      <c r="A212" t="s">
        <v>172</v>
      </c>
      <c r="B212" s="52">
        <v>7</v>
      </c>
      <c r="C212" s="49">
        <v>15.91</v>
      </c>
      <c r="D212">
        <v>14</v>
      </c>
      <c r="F212" t="s">
        <v>162</v>
      </c>
      <c r="G212" s="52">
        <v>7</v>
      </c>
      <c r="H212" s="49">
        <v>7.28</v>
      </c>
      <c r="I212">
        <v>17</v>
      </c>
      <c r="K212" t="s">
        <v>382</v>
      </c>
      <c r="L212" s="52">
        <v>150</v>
      </c>
      <c r="M212">
        <v>22.42</v>
      </c>
      <c r="N212">
        <v>22</v>
      </c>
    </row>
    <row r="213" spans="1:34" ht="13.15" x14ac:dyDescent="0.4">
      <c r="A213" t="s">
        <v>136</v>
      </c>
      <c r="B213" s="52">
        <v>2</v>
      </c>
      <c r="C213" s="49">
        <v>15.38</v>
      </c>
      <c r="D213">
        <v>13</v>
      </c>
      <c r="F213" t="s">
        <v>354</v>
      </c>
      <c r="G213" s="52">
        <v>22</v>
      </c>
      <c r="H213" s="49">
        <v>6.43</v>
      </c>
      <c r="I213">
        <v>13</v>
      </c>
      <c r="K213" t="s">
        <v>462</v>
      </c>
      <c r="L213" s="52">
        <v>149</v>
      </c>
      <c r="M213">
        <v>14.42</v>
      </c>
      <c r="N213">
        <v>12</v>
      </c>
      <c r="AH213" s="32"/>
    </row>
    <row r="214" spans="1:34" x14ac:dyDescent="0.35">
      <c r="A214" t="s">
        <v>254</v>
      </c>
      <c r="B214" s="52">
        <v>88</v>
      </c>
      <c r="C214" s="49">
        <v>14.49</v>
      </c>
      <c r="D214">
        <v>12</v>
      </c>
      <c r="F214" t="s">
        <v>308</v>
      </c>
      <c r="G214" s="52">
        <v>1</v>
      </c>
      <c r="H214" s="49">
        <v>6.25</v>
      </c>
      <c r="I214">
        <v>12</v>
      </c>
      <c r="K214" t="s">
        <v>337</v>
      </c>
      <c r="L214" s="52">
        <v>11</v>
      </c>
      <c r="M214">
        <v>13.86</v>
      </c>
      <c r="N214">
        <v>11</v>
      </c>
      <c r="AH214" s="39"/>
    </row>
    <row r="215" spans="1:34" s="32" customFormat="1" ht="13.15" x14ac:dyDescent="0.4">
      <c r="A215" t="s">
        <v>170</v>
      </c>
      <c r="B215" s="52">
        <v>77</v>
      </c>
      <c r="C215" s="49">
        <v>14.08</v>
      </c>
      <c r="D215">
        <v>12</v>
      </c>
      <c r="E215"/>
      <c r="F215" t="s">
        <v>360</v>
      </c>
      <c r="G215" s="52">
        <v>2</v>
      </c>
      <c r="H215" s="49">
        <v>5.54</v>
      </c>
      <c r="I215">
        <v>10</v>
      </c>
      <c r="J215"/>
      <c r="K215" t="s">
        <v>80</v>
      </c>
      <c r="L215" s="52">
        <v>6</v>
      </c>
      <c r="M215">
        <v>12.78</v>
      </c>
      <c r="N215">
        <v>10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9" customFormat="1" ht="13.15" x14ac:dyDescent="0.4">
      <c r="A216" t="s">
        <v>310</v>
      </c>
      <c r="B216" s="52">
        <v>1</v>
      </c>
      <c r="C216" s="49">
        <v>13.04</v>
      </c>
      <c r="D216">
        <v>10</v>
      </c>
      <c r="E216"/>
      <c r="F216" t="s">
        <v>461</v>
      </c>
      <c r="G216" s="52" t="s">
        <v>45</v>
      </c>
      <c r="H216" s="49">
        <v>4.93</v>
      </c>
      <c r="I216">
        <v>8</v>
      </c>
      <c r="J216"/>
      <c r="K216" t="s">
        <v>166</v>
      </c>
      <c r="L216" s="52">
        <v>77</v>
      </c>
      <c r="M216">
        <v>12.32</v>
      </c>
      <c r="N216">
        <v>9</v>
      </c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/>
    </row>
    <row r="217" spans="1:34" x14ac:dyDescent="0.35">
      <c r="A217" t="s">
        <v>141</v>
      </c>
      <c r="B217" s="52">
        <v>22</v>
      </c>
      <c r="C217" s="49">
        <v>11.33</v>
      </c>
      <c r="D217">
        <v>8</v>
      </c>
      <c r="F217" t="s">
        <v>246</v>
      </c>
      <c r="G217" s="52">
        <v>88</v>
      </c>
      <c r="H217" s="49">
        <v>4.9000000000000004</v>
      </c>
      <c r="I217">
        <v>8</v>
      </c>
      <c r="K217" t="s">
        <v>171</v>
      </c>
      <c r="L217" s="52">
        <v>7</v>
      </c>
      <c r="M217">
        <v>12.28</v>
      </c>
      <c r="N217">
        <v>9</v>
      </c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4" x14ac:dyDescent="0.35">
      <c r="A218" t="s">
        <v>75</v>
      </c>
      <c r="B218" s="52">
        <v>6</v>
      </c>
      <c r="C218" s="49">
        <v>10.91</v>
      </c>
      <c r="D218">
        <v>7</v>
      </c>
      <c r="F218" t="s">
        <v>119</v>
      </c>
      <c r="G218" s="52">
        <v>55</v>
      </c>
      <c r="H218" s="49">
        <v>4.45</v>
      </c>
      <c r="I218">
        <v>6</v>
      </c>
      <c r="K218" t="s">
        <v>257</v>
      </c>
      <c r="L218" s="52">
        <v>8</v>
      </c>
      <c r="M218">
        <v>12.26</v>
      </c>
      <c r="N218">
        <v>9</v>
      </c>
    </row>
    <row r="219" spans="1:34" x14ac:dyDescent="0.35">
      <c r="A219" t="s">
        <v>255</v>
      </c>
      <c r="B219" s="52">
        <v>8</v>
      </c>
      <c r="C219" s="49">
        <v>10.33</v>
      </c>
      <c r="D219">
        <v>7</v>
      </c>
      <c r="F219" t="s">
        <v>256</v>
      </c>
      <c r="G219" s="52">
        <v>8</v>
      </c>
      <c r="H219" s="49">
        <v>4.4400000000000004</v>
      </c>
      <c r="I219">
        <v>6</v>
      </c>
      <c r="K219" t="s">
        <v>146</v>
      </c>
      <c r="L219" s="52">
        <v>22</v>
      </c>
      <c r="M219">
        <v>12.25</v>
      </c>
      <c r="N219">
        <v>9</v>
      </c>
    </row>
    <row r="220" spans="1:34" x14ac:dyDescent="0.35">
      <c r="A220" t="s">
        <v>79</v>
      </c>
      <c r="B220" s="52">
        <v>66</v>
      </c>
      <c r="C220" s="49">
        <v>9.9700000000000006</v>
      </c>
      <c r="D220">
        <v>6</v>
      </c>
      <c r="F220" t="s">
        <v>160</v>
      </c>
      <c r="G220" s="52">
        <v>77</v>
      </c>
      <c r="H220" s="49">
        <v>3.9</v>
      </c>
      <c r="I220">
        <v>5</v>
      </c>
      <c r="K220" t="s">
        <v>145</v>
      </c>
      <c r="L220" s="52">
        <v>2</v>
      </c>
      <c r="M220">
        <v>10.72</v>
      </c>
      <c r="N220">
        <v>7</v>
      </c>
    </row>
    <row r="221" spans="1:34" x14ac:dyDescent="0.35">
      <c r="F221" t="s">
        <v>76</v>
      </c>
      <c r="G221" s="52">
        <v>6</v>
      </c>
      <c r="H221" s="49">
        <v>3.56</v>
      </c>
      <c r="I221">
        <v>3</v>
      </c>
      <c r="K221" t="s">
        <v>77</v>
      </c>
      <c r="L221" s="52">
        <v>66</v>
      </c>
      <c r="M221">
        <v>9.59</v>
      </c>
      <c r="N221">
        <v>5</v>
      </c>
    </row>
    <row r="222" spans="1:34" x14ac:dyDescent="0.35">
      <c r="F222" t="s">
        <v>74</v>
      </c>
      <c r="G222" s="52">
        <v>66</v>
      </c>
      <c r="H222" s="49">
        <v>2.4700000000000002</v>
      </c>
      <c r="I222">
        <v>0</v>
      </c>
      <c r="K222" t="s">
        <v>146</v>
      </c>
      <c r="L222" s="52" t="s">
        <v>45</v>
      </c>
      <c r="M222">
        <v>9.11</v>
      </c>
      <c r="N222">
        <v>5</v>
      </c>
    </row>
    <row r="223" spans="1:34" x14ac:dyDescent="0.35">
      <c r="H223" s="49"/>
      <c r="K223" t="s">
        <v>309</v>
      </c>
      <c r="L223" s="52">
        <v>1</v>
      </c>
      <c r="M223">
        <v>8.56</v>
      </c>
      <c r="N223">
        <v>4</v>
      </c>
    </row>
    <row r="224" spans="1:34" x14ac:dyDescent="0.35">
      <c r="K224" t="s">
        <v>258</v>
      </c>
      <c r="L224" s="52">
        <v>88</v>
      </c>
      <c r="M224">
        <v>8.2899999999999991</v>
      </c>
      <c r="N224">
        <v>4</v>
      </c>
    </row>
    <row r="229" spans="1:34" ht="13.15" x14ac:dyDescent="0.4">
      <c r="A229" s="32" t="s">
        <v>29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34" ht="13.15" x14ac:dyDescent="0.4">
      <c r="A230" s="32" t="s">
        <v>4</v>
      </c>
      <c r="B230" s="32"/>
      <c r="C230" s="32"/>
      <c r="D230" s="32"/>
      <c r="E230" s="32"/>
      <c r="F230" s="32" t="s">
        <v>5</v>
      </c>
      <c r="G230" s="32"/>
      <c r="H230" s="32"/>
      <c r="I230" s="32"/>
      <c r="J230" s="32"/>
      <c r="K230" s="32" t="s">
        <v>18</v>
      </c>
      <c r="L230" s="32"/>
      <c r="M230" s="32"/>
      <c r="N230" s="32"/>
    </row>
    <row r="231" spans="1:34" ht="13.15" x14ac:dyDescent="0.4">
      <c r="A231" s="32" t="s">
        <v>0</v>
      </c>
      <c r="B231" s="32" t="s">
        <v>3</v>
      </c>
      <c r="C231" s="32" t="s">
        <v>1</v>
      </c>
      <c r="D231" s="32" t="s">
        <v>2</v>
      </c>
      <c r="E231" s="32"/>
      <c r="F231" s="32" t="s">
        <v>0</v>
      </c>
      <c r="G231" s="32" t="s">
        <v>3</v>
      </c>
      <c r="H231" s="32" t="s">
        <v>1</v>
      </c>
      <c r="I231" s="32" t="s">
        <v>2</v>
      </c>
      <c r="J231" s="32"/>
      <c r="K231" s="32" t="s">
        <v>0</v>
      </c>
      <c r="L231" s="32" t="s">
        <v>3</v>
      </c>
      <c r="M231" s="32" t="s">
        <v>1</v>
      </c>
      <c r="N231" s="32" t="s">
        <v>2</v>
      </c>
    </row>
    <row r="232" spans="1:34" ht="13.15" x14ac:dyDescent="0.4">
      <c r="A232" t="s">
        <v>311</v>
      </c>
      <c r="B232" s="52">
        <v>1</v>
      </c>
      <c r="C232" s="45">
        <v>12.8</v>
      </c>
      <c r="D232">
        <v>28</v>
      </c>
      <c r="F232" t="s">
        <v>127</v>
      </c>
      <c r="G232" s="52">
        <v>5</v>
      </c>
      <c r="H232" s="45">
        <v>28.2</v>
      </c>
      <c r="I232">
        <v>20</v>
      </c>
      <c r="K232" t="s">
        <v>261</v>
      </c>
      <c r="L232" s="52">
        <v>8</v>
      </c>
      <c r="M232">
        <v>51.1</v>
      </c>
      <c r="N232">
        <v>12</v>
      </c>
      <c r="AH232" s="32"/>
    </row>
    <row r="233" spans="1:34" ht="13.15" x14ac:dyDescent="0.4">
      <c r="A233" t="s">
        <v>147</v>
      </c>
      <c r="B233" s="52">
        <v>2</v>
      </c>
      <c r="C233" s="45">
        <v>13.1</v>
      </c>
      <c r="D233">
        <v>25</v>
      </c>
      <c r="F233" t="s">
        <v>174</v>
      </c>
      <c r="G233" s="52">
        <v>7</v>
      </c>
      <c r="H233" s="45">
        <v>29.1</v>
      </c>
      <c r="I233">
        <v>17</v>
      </c>
      <c r="K233" t="s">
        <v>151</v>
      </c>
      <c r="L233" s="52">
        <v>2</v>
      </c>
      <c r="M233">
        <v>51.9</v>
      </c>
      <c r="N233">
        <v>11</v>
      </c>
      <c r="AH233" s="32"/>
    </row>
    <row r="234" spans="1:34" s="32" customFormat="1" ht="13.15" x14ac:dyDescent="0.4">
      <c r="A234" t="s">
        <v>277</v>
      </c>
      <c r="B234" s="52" t="s">
        <v>45</v>
      </c>
      <c r="C234" s="45">
        <v>13.2</v>
      </c>
      <c r="D234">
        <v>24</v>
      </c>
      <c r="E234"/>
      <c r="F234" t="s">
        <v>279</v>
      </c>
      <c r="G234" s="52" t="s">
        <v>45</v>
      </c>
      <c r="H234" s="45">
        <v>29.4</v>
      </c>
      <c r="I234">
        <v>16</v>
      </c>
      <c r="J234"/>
      <c r="K234" t="s">
        <v>152</v>
      </c>
      <c r="L234" s="52">
        <v>22</v>
      </c>
      <c r="M234">
        <v>52.1</v>
      </c>
      <c r="N234">
        <v>11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4" s="32" customFormat="1" ht="13.15" x14ac:dyDescent="0.4">
      <c r="A235" t="s">
        <v>125</v>
      </c>
      <c r="B235" s="52">
        <v>5</v>
      </c>
      <c r="C235" s="45">
        <v>14.3</v>
      </c>
      <c r="D235">
        <v>13</v>
      </c>
      <c r="E235"/>
      <c r="F235" t="s">
        <v>149</v>
      </c>
      <c r="G235" s="52">
        <v>2</v>
      </c>
      <c r="H235" s="45">
        <v>29.8</v>
      </c>
      <c r="I235">
        <v>14</v>
      </c>
      <c r="J235"/>
      <c r="K235" t="s">
        <v>182</v>
      </c>
      <c r="L235" s="52">
        <v>7</v>
      </c>
      <c r="M235">
        <v>55.4</v>
      </c>
      <c r="N235">
        <v>7</v>
      </c>
      <c r="AH235"/>
    </row>
    <row r="236" spans="1:34" s="32" customFormat="1" ht="13.15" x14ac:dyDescent="0.4">
      <c r="A236" t="s">
        <v>173</v>
      </c>
      <c r="B236" s="52">
        <v>7</v>
      </c>
      <c r="C236" s="45">
        <v>14.6</v>
      </c>
      <c r="D236">
        <v>11</v>
      </c>
      <c r="E236"/>
      <c r="F236" t="s">
        <v>312</v>
      </c>
      <c r="G236" s="52">
        <v>1</v>
      </c>
      <c r="H236" s="45">
        <v>32.5</v>
      </c>
      <c r="I236">
        <v>6</v>
      </c>
      <c r="J236"/>
      <c r="K236" t="s">
        <v>129</v>
      </c>
      <c r="L236" s="52">
        <v>5</v>
      </c>
      <c r="M236">
        <v>62</v>
      </c>
      <c r="N236">
        <v>0</v>
      </c>
      <c r="AH236"/>
    </row>
    <row r="237" spans="1:34" ht="13.15" x14ac:dyDescent="0.4">
      <c r="A237" t="s">
        <v>285</v>
      </c>
      <c r="B237" s="52" t="s">
        <v>42</v>
      </c>
      <c r="C237" s="45">
        <v>14.7</v>
      </c>
      <c r="D237">
        <v>10</v>
      </c>
      <c r="F237" t="s">
        <v>32</v>
      </c>
      <c r="G237" s="52"/>
      <c r="H237" s="45"/>
      <c r="I237" t="s">
        <v>32</v>
      </c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4" x14ac:dyDescent="0.35">
      <c r="A238" t="s">
        <v>344</v>
      </c>
      <c r="B238" s="52">
        <v>8</v>
      </c>
      <c r="C238" s="45">
        <v>14.9</v>
      </c>
      <c r="D238">
        <v>9</v>
      </c>
      <c r="F238" t="s">
        <v>175</v>
      </c>
      <c r="G238" s="52">
        <v>77</v>
      </c>
      <c r="H238" s="45">
        <v>29</v>
      </c>
      <c r="I238">
        <v>17</v>
      </c>
    </row>
    <row r="239" spans="1:34" x14ac:dyDescent="0.35">
      <c r="A239" t="s">
        <v>32</v>
      </c>
      <c r="B239" s="52"/>
      <c r="C239" s="45"/>
      <c r="D239" t="s">
        <v>32</v>
      </c>
      <c r="F239" t="s">
        <v>128</v>
      </c>
      <c r="G239" s="52">
        <v>55</v>
      </c>
      <c r="H239" s="45">
        <v>31.3</v>
      </c>
      <c r="I239">
        <v>9</v>
      </c>
    </row>
    <row r="240" spans="1:34" x14ac:dyDescent="0.35">
      <c r="A240" t="s">
        <v>126</v>
      </c>
      <c r="B240" s="52">
        <v>55</v>
      </c>
      <c r="C240" s="45">
        <v>14.7</v>
      </c>
      <c r="D240">
        <v>10</v>
      </c>
      <c r="F240" t="s">
        <v>260</v>
      </c>
      <c r="G240" s="52">
        <v>88</v>
      </c>
      <c r="H240" s="45">
        <v>31.7</v>
      </c>
      <c r="I240">
        <v>8</v>
      </c>
    </row>
    <row r="241" spans="1:34" x14ac:dyDescent="0.35">
      <c r="A241" t="s">
        <v>259</v>
      </c>
      <c r="B241" s="52">
        <v>88</v>
      </c>
      <c r="C241" s="45">
        <v>14.8</v>
      </c>
      <c r="D241">
        <v>10</v>
      </c>
      <c r="F241" t="s">
        <v>150</v>
      </c>
      <c r="G241" s="52">
        <v>22</v>
      </c>
      <c r="H241" s="45">
        <v>33.200000000000003</v>
      </c>
      <c r="I241">
        <v>4</v>
      </c>
    </row>
    <row r="242" spans="1:34" x14ac:dyDescent="0.35">
      <c r="A242" t="s">
        <v>320</v>
      </c>
      <c r="B242" s="52" t="s">
        <v>43</v>
      </c>
      <c r="C242" s="45">
        <v>14.8</v>
      </c>
      <c r="D242">
        <v>10</v>
      </c>
      <c r="F242" t="s">
        <v>385</v>
      </c>
      <c r="G242" s="52">
        <v>66</v>
      </c>
      <c r="H242" s="45">
        <v>36.200000000000003</v>
      </c>
      <c r="I242">
        <v>0</v>
      </c>
    </row>
    <row r="243" spans="1:34" x14ac:dyDescent="0.35">
      <c r="A243" t="s">
        <v>148</v>
      </c>
      <c r="B243" s="52">
        <v>22</v>
      </c>
      <c r="C243" s="45">
        <v>15</v>
      </c>
      <c r="D243">
        <v>9</v>
      </c>
      <c r="H243" s="45"/>
    </row>
    <row r="244" spans="1:34" x14ac:dyDescent="0.35">
      <c r="A244" t="s">
        <v>278</v>
      </c>
      <c r="B244" s="52" t="s">
        <v>46</v>
      </c>
      <c r="C244" s="45">
        <v>15.6</v>
      </c>
      <c r="D244">
        <v>6</v>
      </c>
      <c r="H244" s="45"/>
    </row>
    <row r="245" spans="1:34" x14ac:dyDescent="0.35">
      <c r="A245" t="s">
        <v>82</v>
      </c>
      <c r="B245" s="52">
        <v>66</v>
      </c>
      <c r="C245" s="45">
        <v>15.7</v>
      </c>
      <c r="D245">
        <v>5</v>
      </c>
    </row>
    <row r="246" spans="1:34" x14ac:dyDescent="0.35">
      <c r="A246" t="s">
        <v>176</v>
      </c>
      <c r="B246" s="52">
        <v>77</v>
      </c>
      <c r="C246">
        <v>16.5</v>
      </c>
      <c r="D246">
        <v>1</v>
      </c>
    </row>
    <row r="248" spans="1:34" ht="13.15" x14ac:dyDescent="0.4">
      <c r="A248" s="32" t="s">
        <v>6</v>
      </c>
      <c r="B248" s="32"/>
      <c r="C248" s="32"/>
      <c r="D248" s="32"/>
      <c r="E248" s="32"/>
      <c r="F248" s="32" t="s">
        <v>7</v>
      </c>
      <c r="G248" s="32"/>
      <c r="H248" s="32"/>
      <c r="I248" s="32"/>
      <c r="J248" s="32"/>
      <c r="K248" s="32" t="s">
        <v>8</v>
      </c>
      <c r="L248" s="32"/>
      <c r="M248" s="32"/>
      <c r="N248" s="32"/>
    </row>
    <row r="249" spans="1:34" x14ac:dyDescent="0.35">
      <c r="A249" s="39" t="s">
        <v>0</v>
      </c>
      <c r="B249" s="39" t="s">
        <v>3</v>
      </c>
      <c r="C249" s="39" t="s">
        <v>1</v>
      </c>
      <c r="D249" s="39" t="s">
        <v>2</v>
      </c>
      <c r="E249" s="39"/>
      <c r="F249" s="39" t="s">
        <v>0</v>
      </c>
      <c r="G249" s="39" t="s">
        <v>3</v>
      </c>
      <c r="H249" s="39" t="s">
        <v>1</v>
      </c>
      <c r="I249" s="39" t="s">
        <v>2</v>
      </c>
      <c r="J249" s="39"/>
      <c r="K249" s="39" t="s">
        <v>0</v>
      </c>
      <c r="L249" s="39" t="s">
        <v>3</v>
      </c>
      <c r="M249" s="39" t="s">
        <v>1</v>
      </c>
      <c r="N249" s="39" t="s">
        <v>2</v>
      </c>
    </row>
    <row r="250" spans="1:34" ht="13.15" x14ac:dyDescent="0.4">
      <c r="A250" t="s">
        <v>177</v>
      </c>
      <c r="B250" s="52">
        <v>7</v>
      </c>
      <c r="C250" s="52" t="s">
        <v>463</v>
      </c>
      <c r="D250">
        <v>23</v>
      </c>
      <c r="F250" t="s">
        <v>155</v>
      </c>
      <c r="G250" s="52">
        <v>2</v>
      </c>
      <c r="H250" t="s">
        <v>473</v>
      </c>
      <c r="I250">
        <v>21</v>
      </c>
      <c r="K250" t="s">
        <v>25</v>
      </c>
      <c r="L250" s="52">
        <v>77</v>
      </c>
      <c r="M250" s="45">
        <v>54.9</v>
      </c>
      <c r="N250">
        <v>21</v>
      </c>
      <c r="AH250" s="32"/>
    </row>
    <row r="251" spans="1:34" x14ac:dyDescent="0.35">
      <c r="A251" t="s">
        <v>178</v>
      </c>
      <c r="B251" s="52">
        <v>77</v>
      </c>
      <c r="C251" s="52" t="s">
        <v>464</v>
      </c>
      <c r="D251">
        <v>18</v>
      </c>
      <c r="F251" t="s">
        <v>179</v>
      </c>
      <c r="G251" s="52">
        <v>7</v>
      </c>
      <c r="H251" t="s">
        <v>474</v>
      </c>
      <c r="I251">
        <v>17</v>
      </c>
      <c r="K251" t="s">
        <v>24</v>
      </c>
      <c r="L251" s="52">
        <v>5</v>
      </c>
      <c r="M251" s="45">
        <v>57</v>
      </c>
      <c r="N251">
        <v>18</v>
      </c>
      <c r="AH251" s="39"/>
    </row>
    <row r="252" spans="1:34" x14ac:dyDescent="0.35">
      <c r="A252" t="s">
        <v>262</v>
      </c>
      <c r="B252" s="52">
        <v>8</v>
      </c>
      <c r="C252" s="52" t="s">
        <v>465</v>
      </c>
      <c r="D252">
        <v>13</v>
      </c>
      <c r="F252" t="s">
        <v>180</v>
      </c>
      <c r="G252" s="52">
        <v>77</v>
      </c>
      <c r="H252" t="s">
        <v>475</v>
      </c>
      <c r="I252">
        <v>14</v>
      </c>
      <c r="K252" t="s">
        <v>39</v>
      </c>
      <c r="L252" s="52">
        <v>88</v>
      </c>
      <c r="M252" s="45">
        <v>57.4</v>
      </c>
      <c r="N252">
        <v>18</v>
      </c>
      <c r="AH252" s="39"/>
    </row>
    <row r="253" spans="1:34" s="32" customFormat="1" ht="13.15" x14ac:dyDescent="0.4">
      <c r="A253" t="s">
        <v>154</v>
      </c>
      <c r="B253" s="52">
        <v>22</v>
      </c>
      <c r="C253" s="52" t="s">
        <v>466</v>
      </c>
      <c r="D253">
        <v>9</v>
      </c>
      <c r="E253"/>
      <c r="F253" t="s">
        <v>156</v>
      </c>
      <c r="G253" s="52">
        <v>22</v>
      </c>
      <c r="H253" t="s">
        <v>476</v>
      </c>
      <c r="I253">
        <v>14</v>
      </c>
      <c r="J253"/>
      <c r="K253" t="s">
        <v>240</v>
      </c>
      <c r="L253" s="52" t="s">
        <v>45</v>
      </c>
      <c r="M253" s="45">
        <v>58.9</v>
      </c>
      <c r="N253">
        <v>16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9" customFormat="1" ht="13.15" x14ac:dyDescent="0.4">
      <c r="A254" t="s">
        <v>84</v>
      </c>
      <c r="B254" s="52">
        <v>6</v>
      </c>
      <c r="C254" s="52" t="s">
        <v>467</v>
      </c>
      <c r="D254">
        <v>8</v>
      </c>
      <c r="E254"/>
      <c r="F254" t="s">
        <v>263</v>
      </c>
      <c r="G254" s="52">
        <v>8</v>
      </c>
      <c r="H254" t="s">
        <v>477</v>
      </c>
      <c r="I254">
        <v>12</v>
      </c>
      <c r="J254"/>
      <c r="K254" t="s">
        <v>23</v>
      </c>
      <c r="L254" s="52">
        <v>2</v>
      </c>
      <c r="M254" s="45">
        <v>59.3</v>
      </c>
      <c r="N254">
        <v>15</v>
      </c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/>
    </row>
    <row r="255" spans="1:34" x14ac:dyDescent="0.35">
      <c r="A255" t="s">
        <v>153</v>
      </c>
      <c r="B255" s="52">
        <v>2</v>
      </c>
      <c r="C255" s="52" t="s">
        <v>468</v>
      </c>
      <c r="D255">
        <v>6</v>
      </c>
      <c r="F255" t="s">
        <v>479</v>
      </c>
      <c r="G255" s="52">
        <v>24</v>
      </c>
      <c r="H255" t="s">
        <v>478</v>
      </c>
      <c r="I255">
        <v>8</v>
      </c>
      <c r="K255" t="s">
        <v>47</v>
      </c>
      <c r="L255" s="52">
        <v>1</v>
      </c>
      <c r="M255" s="45">
        <v>60.5</v>
      </c>
      <c r="N255">
        <v>13</v>
      </c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4" x14ac:dyDescent="0.35">
      <c r="A256" t="s">
        <v>131</v>
      </c>
      <c r="B256" s="52">
        <v>55</v>
      </c>
      <c r="C256" s="52" t="s">
        <v>469</v>
      </c>
      <c r="D256">
        <v>3</v>
      </c>
      <c r="K256" t="s">
        <v>22</v>
      </c>
      <c r="L256" s="52">
        <v>66</v>
      </c>
      <c r="M256" s="45">
        <v>60.8</v>
      </c>
      <c r="N256">
        <v>13</v>
      </c>
    </row>
    <row r="257" spans="1:34" x14ac:dyDescent="0.35">
      <c r="A257" t="s">
        <v>340</v>
      </c>
      <c r="B257" s="52">
        <v>11</v>
      </c>
      <c r="C257" s="52" t="s">
        <v>470</v>
      </c>
      <c r="D257">
        <v>2</v>
      </c>
    </row>
    <row r="258" spans="1:34" x14ac:dyDescent="0.35">
      <c r="A258" t="s">
        <v>130</v>
      </c>
      <c r="B258" s="52">
        <v>5</v>
      </c>
      <c r="C258" s="52" t="s">
        <v>471</v>
      </c>
      <c r="D258">
        <v>2</v>
      </c>
    </row>
    <row r="259" spans="1:34" x14ac:dyDescent="0.35">
      <c r="A259" t="s">
        <v>313</v>
      </c>
      <c r="B259" s="52">
        <v>1</v>
      </c>
      <c r="C259" s="52" t="s">
        <v>472</v>
      </c>
      <c r="D259">
        <v>1</v>
      </c>
    </row>
    <row r="268" spans="1:34" ht="13.15" x14ac:dyDescent="0.4">
      <c r="A268" s="32" t="s">
        <v>29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34" ht="13.15" x14ac:dyDescent="0.4">
      <c r="A269" s="32" t="s">
        <v>9</v>
      </c>
      <c r="B269" s="32"/>
      <c r="C269" s="32"/>
      <c r="D269" s="32"/>
      <c r="E269" s="32"/>
      <c r="F269" s="32" t="s">
        <v>10</v>
      </c>
      <c r="G269" s="32"/>
      <c r="H269" s="32"/>
      <c r="I269" s="32"/>
      <c r="J269" s="32"/>
      <c r="K269" s="32" t="s">
        <v>11</v>
      </c>
      <c r="L269" s="32"/>
      <c r="M269" s="32"/>
      <c r="N269" s="32"/>
    </row>
    <row r="270" spans="1:34" x14ac:dyDescent="0.35">
      <c r="A270" s="39" t="s">
        <v>0</v>
      </c>
      <c r="B270" s="39" t="s">
        <v>3</v>
      </c>
      <c r="C270" s="39" t="s">
        <v>1</v>
      </c>
      <c r="D270" s="39" t="s">
        <v>2</v>
      </c>
      <c r="E270" s="39"/>
      <c r="F270" s="39" t="s">
        <v>0</v>
      </c>
      <c r="G270" s="39" t="s">
        <v>3</v>
      </c>
      <c r="H270" s="39" t="s">
        <v>1</v>
      </c>
      <c r="I270" s="39" t="s">
        <v>2</v>
      </c>
      <c r="J270" s="39"/>
      <c r="K270" s="39" t="s">
        <v>0</v>
      </c>
      <c r="L270" s="39" t="s">
        <v>3</v>
      </c>
      <c r="M270" s="39" t="s">
        <v>1</v>
      </c>
      <c r="N270" s="39" t="s">
        <v>2</v>
      </c>
    </row>
    <row r="271" spans="1:34" ht="13.15" x14ac:dyDescent="0.4">
      <c r="A271" t="s">
        <v>264</v>
      </c>
      <c r="B271" s="52">
        <v>8</v>
      </c>
      <c r="C271" s="49">
        <v>1.38</v>
      </c>
      <c r="D271">
        <v>17</v>
      </c>
      <c r="F271" t="s">
        <v>263</v>
      </c>
      <c r="G271" s="52">
        <v>88</v>
      </c>
      <c r="H271" s="49">
        <v>3.85</v>
      </c>
      <c r="I271">
        <v>12</v>
      </c>
      <c r="K271" t="s">
        <v>86</v>
      </c>
      <c r="L271" s="52">
        <v>66</v>
      </c>
      <c r="M271" s="49">
        <v>8.01</v>
      </c>
      <c r="N271">
        <v>9</v>
      </c>
      <c r="AH271" s="32"/>
    </row>
    <row r="272" spans="1:34" ht="13.15" x14ac:dyDescent="0.4">
      <c r="A272" t="s">
        <v>262</v>
      </c>
      <c r="B272" s="52">
        <v>88</v>
      </c>
      <c r="C272" s="49">
        <v>1.35</v>
      </c>
      <c r="D272">
        <v>16</v>
      </c>
      <c r="F272" t="s">
        <v>178</v>
      </c>
      <c r="G272" s="52">
        <v>77</v>
      </c>
      <c r="H272" s="49">
        <v>3.84</v>
      </c>
      <c r="I272">
        <v>12</v>
      </c>
      <c r="K272" t="s">
        <v>85</v>
      </c>
      <c r="L272" s="52">
        <v>6</v>
      </c>
      <c r="M272" s="49">
        <v>7.92</v>
      </c>
      <c r="N272">
        <v>8</v>
      </c>
      <c r="AH272" s="32"/>
    </row>
    <row r="273" spans="1:34" s="32" customFormat="1" ht="13.15" x14ac:dyDescent="0.4">
      <c r="A273" t="s">
        <v>179</v>
      </c>
      <c r="B273" s="52">
        <v>7</v>
      </c>
      <c r="C273" s="49">
        <v>1.26</v>
      </c>
      <c r="D273">
        <v>13</v>
      </c>
      <c r="E273"/>
      <c r="F273" t="s">
        <v>177</v>
      </c>
      <c r="G273" s="52">
        <v>7</v>
      </c>
      <c r="H273" s="49">
        <v>3.63</v>
      </c>
      <c r="I273">
        <v>9</v>
      </c>
      <c r="J273"/>
      <c r="K273" t="s">
        <v>132</v>
      </c>
      <c r="L273" s="52">
        <v>55</v>
      </c>
      <c r="M273" s="49">
        <v>7.87</v>
      </c>
      <c r="N273">
        <v>7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 s="39"/>
    </row>
    <row r="274" spans="1:34" s="32" customFormat="1" ht="13.15" x14ac:dyDescent="0.4">
      <c r="A274"/>
      <c r="B274"/>
      <c r="C274" s="49"/>
      <c r="D274"/>
      <c r="E274"/>
      <c r="F274" t="s">
        <v>82</v>
      </c>
      <c r="G274" s="52">
        <v>6</v>
      </c>
      <c r="H274" s="49">
        <v>3.43</v>
      </c>
      <c r="I274">
        <v>7</v>
      </c>
      <c r="J274"/>
      <c r="K274" t="s">
        <v>157</v>
      </c>
      <c r="L274" s="52">
        <v>2</v>
      </c>
      <c r="M274" s="49">
        <v>7.33</v>
      </c>
      <c r="N274">
        <v>2</v>
      </c>
      <c r="AH274"/>
    </row>
    <row r="275" spans="1:34" s="39" customFormat="1" ht="13.15" x14ac:dyDescent="0.4">
      <c r="A275"/>
      <c r="B275"/>
      <c r="C275" s="49"/>
      <c r="D275"/>
      <c r="E275"/>
      <c r="F275" t="s">
        <v>127</v>
      </c>
      <c r="G275" s="52">
        <v>55</v>
      </c>
      <c r="H275" s="49">
        <v>3.35</v>
      </c>
      <c r="I275">
        <v>7</v>
      </c>
      <c r="J275"/>
      <c r="K275"/>
      <c r="L275"/>
      <c r="M275" s="49"/>
      <c r="N275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/>
    </row>
    <row r="276" spans="1:34" x14ac:dyDescent="0.35">
      <c r="C276" s="49"/>
      <c r="F276" t="s">
        <v>313</v>
      </c>
      <c r="G276" s="52">
        <v>11</v>
      </c>
      <c r="H276" s="49">
        <v>3.29</v>
      </c>
      <c r="I276">
        <v>6</v>
      </c>
      <c r="M276" s="4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4" x14ac:dyDescent="0.35">
      <c r="C277" s="49"/>
      <c r="F277" t="s">
        <v>147</v>
      </c>
      <c r="G277" s="52">
        <v>22</v>
      </c>
      <c r="H277" s="49">
        <v>3.1</v>
      </c>
      <c r="I277">
        <v>4</v>
      </c>
      <c r="M277" s="49"/>
    </row>
    <row r="278" spans="1:34" x14ac:dyDescent="0.35">
      <c r="C278" s="49"/>
      <c r="F278" t="s">
        <v>312</v>
      </c>
      <c r="G278" s="52">
        <v>1</v>
      </c>
      <c r="H278" s="49">
        <v>3.01</v>
      </c>
      <c r="I278">
        <v>3</v>
      </c>
      <c r="M278" s="49"/>
    </row>
    <row r="279" spans="1:34" x14ac:dyDescent="0.35">
      <c r="C279" s="49"/>
      <c r="F279" t="s">
        <v>352</v>
      </c>
      <c r="G279" s="52">
        <v>8</v>
      </c>
      <c r="H279" s="49">
        <v>2.65</v>
      </c>
      <c r="I279">
        <v>0</v>
      </c>
    </row>
    <row r="280" spans="1:34" x14ac:dyDescent="0.35">
      <c r="F280" t="s">
        <v>130</v>
      </c>
      <c r="G280" s="52">
        <v>5</v>
      </c>
      <c r="H280" s="49">
        <v>2.58</v>
      </c>
      <c r="I280">
        <v>0</v>
      </c>
    </row>
    <row r="283" spans="1:34" ht="13.15" x14ac:dyDescent="0.4">
      <c r="A283" s="32" t="s">
        <v>12</v>
      </c>
      <c r="B283" s="32"/>
      <c r="C283" s="32"/>
      <c r="D283" s="32"/>
      <c r="E283" s="32"/>
      <c r="F283" s="32" t="s">
        <v>13</v>
      </c>
      <c r="G283" s="32"/>
      <c r="H283" s="32"/>
      <c r="I283" s="32"/>
      <c r="J283" s="32"/>
      <c r="K283" s="32" t="s">
        <v>14</v>
      </c>
      <c r="L283" s="32"/>
      <c r="M283" s="32"/>
      <c r="N283" s="32"/>
    </row>
    <row r="284" spans="1:34" x14ac:dyDescent="0.35">
      <c r="A284" s="39" t="s">
        <v>0</v>
      </c>
      <c r="B284" s="39" t="s">
        <v>3</v>
      </c>
      <c r="C284" s="39" t="s">
        <v>1</v>
      </c>
      <c r="D284" s="39" t="s">
        <v>2</v>
      </c>
      <c r="E284" s="39"/>
      <c r="F284" s="39" t="s">
        <v>0</v>
      </c>
      <c r="G284" s="39" t="s">
        <v>3</v>
      </c>
      <c r="H284" s="39" t="s">
        <v>1</v>
      </c>
      <c r="I284" s="39" t="s">
        <v>2</v>
      </c>
      <c r="J284" s="39"/>
      <c r="K284" s="39" t="s">
        <v>0</v>
      </c>
      <c r="L284" s="39" t="s">
        <v>3</v>
      </c>
      <c r="M284" s="39" t="s">
        <v>1</v>
      </c>
      <c r="N284" s="39" t="s">
        <v>2</v>
      </c>
    </row>
    <row r="285" spans="1:34" x14ac:dyDescent="0.35">
      <c r="A285" t="s">
        <v>383</v>
      </c>
      <c r="B285" s="52">
        <v>23</v>
      </c>
      <c r="C285" s="49">
        <v>29.18</v>
      </c>
      <c r="D285">
        <v>27</v>
      </c>
      <c r="F285" t="s">
        <v>159</v>
      </c>
      <c r="G285" s="52">
        <v>2</v>
      </c>
      <c r="H285" s="49">
        <v>8.5</v>
      </c>
      <c r="I285">
        <v>21</v>
      </c>
      <c r="K285" t="s">
        <v>182</v>
      </c>
      <c r="L285" s="52">
        <v>7</v>
      </c>
      <c r="M285" s="53">
        <v>20.38</v>
      </c>
      <c r="N285">
        <v>17</v>
      </c>
    </row>
    <row r="286" spans="1:34" ht="13.15" x14ac:dyDescent="0.4">
      <c r="A286" t="s">
        <v>158</v>
      </c>
      <c r="B286" s="52">
        <v>22</v>
      </c>
      <c r="C286">
        <v>16.62</v>
      </c>
      <c r="D286">
        <v>11</v>
      </c>
      <c r="F286" t="s">
        <v>181</v>
      </c>
      <c r="G286" s="52">
        <v>7</v>
      </c>
      <c r="H286" s="49">
        <v>7.88</v>
      </c>
      <c r="I286">
        <v>17</v>
      </c>
      <c r="K286" t="s">
        <v>81</v>
      </c>
      <c r="L286" s="52">
        <v>66</v>
      </c>
      <c r="M286" s="53">
        <v>16.91</v>
      </c>
      <c r="N286">
        <v>12</v>
      </c>
      <c r="AH286" s="32"/>
    </row>
    <row r="287" spans="1:34" x14ac:dyDescent="0.35">
      <c r="A287" t="s">
        <v>152</v>
      </c>
      <c r="B287" s="52">
        <v>2</v>
      </c>
      <c r="C287" s="49">
        <v>15.9</v>
      </c>
      <c r="D287">
        <v>10</v>
      </c>
      <c r="F287" t="s">
        <v>88</v>
      </c>
      <c r="G287" s="52">
        <v>6</v>
      </c>
      <c r="H287" s="49">
        <v>7.51</v>
      </c>
      <c r="I287">
        <v>16</v>
      </c>
      <c r="K287" t="s">
        <v>83</v>
      </c>
      <c r="L287" s="52">
        <v>6</v>
      </c>
      <c r="M287" s="52">
        <v>16.77</v>
      </c>
      <c r="N287">
        <v>12</v>
      </c>
      <c r="AH287" s="39"/>
    </row>
    <row r="288" spans="1:34" s="32" customFormat="1" ht="13.15" x14ac:dyDescent="0.4">
      <c r="A288" t="s">
        <v>314</v>
      </c>
      <c r="B288" s="52">
        <v>1</v>
      </c>
      <c r="C288" s="49">
        <v>15.84</v>
      </c>
      <c r="D288">
        <v>10</v>
      </c>
      <c r="E288"/>
      <c r="F288" t="s">
        <v>125</v>
      </c>
      <c r="G288" s="52">
        <v>55</v>
      </c>
      <c r="H288" s="49">
        <v>7.42</v>
      </c>
      <c r="I288">
        <v>15</v>
      </c>
      <c r="J288"/>
      <c r="K288" t="s">
        <v>357</v>
      </c>
      <c r="L288" s="52">
        <v>22</v>
      </c>
      <c r="M288" s="52">
        <v>15.92</v>
      </c>
      <c r="N288">
        <v>10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9" customFormat="1" ht="13.15" x14ac:dyDescent="0.4">
      <c r="A289" t="s">
        <v>175</v>
      </c>
      <c r="B289" s="52">
        <v>77</v>
      </c>
      <c r="C289" s="49">
        <v>15.54</v>
      </c>
      <c r="D289">
        <v>10</v>
      </c>
      <c r="E289"/>
      <c r="F289" t="s">
        <v>355</v>
      </c>
      <c r="G289" s="52">
        <v>22</v>
      </c>
      <c r="H289" s="49">
        <v>7.42</v>
      </c>
      <c r="I289">
        <v>15</v>
      </c>
      <c r="J289"/>
      <c r="K289" t="s">
        <v>173</v>
      </c>
      <c r="L289" s="52">
        <v>77</v>
      </c>
      <c r="M289" s="53">
        <v>15.27</v>
      </c>
      <c r="N289">
        <v>9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/>
    </row>
    <row r="290" spans="1:34" x14ac:dyDescent="0.35">
      <c r="A290" t="s">
        <v>316</v>
      </c>
      <c r="B290" s="52">
        <v>11</v>
      </c>
      <c r="C290" s="49">
        <v>14.81</v>
      </c>
      <c r="D290">
        <v>9</v>
      </c>
      <c r="F290" t="s">
        <v>280</v>
      </c>
      <c r="G290" s="52" t="s">
        <v>45</v>
      </c>
      <c r="H290" s="49">
        <v>7.08</v>
      </c>
      <c r="I290">
        <v>13</v>
      </c>
      <c r="K290" t="s">
        <v>266</v>
      </c>
      <c r="L290" s="52">
        <v>8</v>
      </c>
      <c r="M290" s="52">
        <v>15.18</v>
      </c>
      <c r="N290">
        <v>9</v>
      </c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4" x14ac:dyDescent="0.35">
      <c r="A291" t="s">
        <v>174</v>
      </c>
      <c r="B291" s="52">
        <v>7</v>
      </c>
      <c r="C291">
        <v>14.49</v>
      </c>
      <c r="D291">
        <v>8</v>
      </c>
      <c r="F291" t="s">
        <v>176</v>
      </c>
      <c r="G291" s="52">
        <v>77</v>
      </c>
      <c r="H291" s="49">
        <v>7.03</v>
      </c>
      <c r="I291">
        <v>13</v>
      </c>
      <c r="K291" t="s">
        <v>342</v>
      </c>
      <c r="L291" s="52">
        <v>11</v>
      </c>
      <c r="M291" s="53">
        <v>14.41</v>
      </c>
      <c r="N291">
        <v>8</v>
      </c>
    </row>
    <row r="292" spans="1:34" x14ac:dyDescent="0.35">
      <c r="A292" t="s">
        <v>265</v>
      </c>
      <c r="B292" s="52">
        <v>8</v>
      </c>
      <c r="C292" s="49">
        <v>13.51</v>
      </c>
      <c r="D292">
        <v>7</v>
      </c>
      <c r="F292" t="s">
        <v>259</v>
      </c>
      <c r="G292" s="52">
        <v>88</v>
      </c>
      <c r="H292" s="49">
        <v>6.66</v>
      </c>
      <c r="I292">
        <v>11</v>
      </c>
      <c r="K292" t="s">
        <v>267</v>
      </c>
      <c r="L292" s="52">
        <v>88</v>
      </c>
      <c r="M292" s="52">
        <v>9.98</v>
      </c>
      <c r="N292">
        <v>2</v>
      </c>
    </row>
    <row r="293" spans="1:34" x14ac:dyDescent="0.35">
      <c r="A293" t="s">
        <v>87</v>
      </c>
      <c r="B293" s="52">
        <v>66</v>
      </c>
      <c r="C293" s="49">
        <v>12.38</v>
      </c>
      <c r="D293">
        <v>5</v>
      </c>
      <c r="F293" t="s">
        <v>260</v>
      </c>
      <c r="G293" s="52">
        <v>8</v>
      </c>
      <c r="H293" s="49">
        <v>5.77</v>
      </c>
      <c r="I293">
        <v>7</v>
      </c>
      <c r="K293" t="s">
        <v>356</v>
      </c>
      <c r="L293" s="52">
        <v>2</v>
      </c>
      <c r="M293" s="53" t="s">
        <v>480</v>
      </c>
      <c r="N293">
        <v>0</v>
      </c>
    </row>
    <row r="294" spans="1:34" x14ac:dyDescent="0.35">
      <c r="A294" t="s">
        <v>133</v>
      </c>
      <c r="B294" s="52">
        <v>5</v>
      </c>
      <c r="C294" s="49">
        <v>10.65</v>
      </c>
      <c r="D294">
        <v>3</v>
      </c>
      <c r="F294" t="s">
        <v>315</v>
      </c>
      <c r="G294" s="52">
        <v>1</v>
      </c>
      <c r="H294" s="49">
        <v>5.37</v>
      </c>
      <c r="I294">
        <v>5</v>
      </c>
      <c r="K294" t="s">
        <v>281</v>
      </c>
      <c r="L294" s="52" t="s">
        <v>45</v>
      </c>
      <c r="M294" s="53" t="s">
        <v>480</v>
      </c>
      <c r="N294">
        <v>0</v>
      </c>
    </row>
    <row r="295" spans="1:34" x14ac:dyDescent="0.35">
      <c r="A295" t="s">
        <v>344</v>
      </c>
      <c r="B295" s="52">
        <v>88</v>
      </c>
      <c r="C295" s="49">
        <v>10.41</v>
      </c>
      <c r="D295">
        <v>3</v>
      </c>
      <c r="F295" t="s">
        <v>134</v>
      </c>
      <c r="G295" s="52">
        <v>5</v>
      </c>
      <c r="H295" s="49">
        <v>4.97</v>
      </c>
      <c r="I295">
        <v>4</v>
      </c>
      <c r="K295" t="s">
        <v>341</v>
      </c>
      <c r="L295" s="52">
        <v>1</v>
      </c>
      <c r="M295" s="53" t="s">
        <v>480</v>
      </c>
      <c r="N295">
        <v>0</v>
      </c>
    </row>
    <row r="296" spans="1:34" x14ac:dyDescent="0.35">
      <c r="A296" t="s">
        <v>131</v>
      </c>
      <c r="B296" s="52">
        <v>55</v>
      </c>
      <c r="C296" s="49">
        <v>10.33</v>
      </c>
      <c r="D296">
        <v>3</v>
      </c>
    </row>
  </sheetData>
  <sortState ref="K321:N331">
    <sortCondition descending="1" ref="M321:M331"/>
  </sortState>
  <phoneticPr fontId="4" type="noConversion"/>
  <pageMargins left="0.70866141732283461" right="0.7086614173228346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topLeftCell="A57" zoomScale="70" zoomScaleNormal="70" workbookViewId="0">
      <selection activeCell="R84" sqref="R84"/>
    </sheetView>
  </sheetViews>
  <sheetFormatPr defaultColWidth="8.796875" defaultRowHeight="12.75" x14ac:dyDescent="0.35"/>
  <cols>
    <col min="1" max="1" width="4.796875" style="2" customWidth="1"/>
    <col min="2" max="2" width="20.796875" style="2" customWidth="1"/>
    <col min="3" max="3" width="7.19921875" style="2" bestFit="1" customWidth="1"/>
    <col min="4" max="4" width="8.53125" style="2" customWidth="1"/>
    <col min="5" max="6" width="4.796875" style="2" customWidth="1"/>
    <col min="7" max="7" width="20.796875" style="2" customWidth="1"/>
    <col min="8" max="8" width="7.19921875" style="2" bestFit="1" customWidth="1"/>
    <col min="9" max="9" width="8.796875" style="2" customWidth="1"/>
    <col min="10" max="11" width="4.796875" style="2" customWidth="1"/>
    <col min="12" max="12" width="20.796875" style="2" customWidth="1"/>
    <col min="13" max="13" width="7.19921875" style="2" bestFit="1" customWidth="1"/>
    <col min="14" max="14" width="8.796875" style="2" customWidth="1"/>
    <col min="15" max="15" width="4.796875" style="2" customWidth="1"/>
    <col min="16" max="16" width="4.796875" style="20" customWidth="1"/>
    <col min="17" max="17" width="20.796875" style="2" customWidth="1"/>
    <col min="18" max="16384" width="8.796875" style="2"/>
  </cols>
  <sheetData>
    <row r="1" spans="1:17" ht="13.15" x14ac:dyDescent="0.4">
      <c r="A1" s="1" t="s">
        <v>1011</v>
      </c>
      <c r="C1" s="24"/>
      <c r="Q1" s="3"/>
    </row>
    <row r="2" spans="1:17" ht="13.15" thickBot="1" x14ac:dyDescent="0.4">
      <c r="B2" s="4" t="s">
        <v>1010</v>
      </c>
      <c r="G2" s="4" t="s">
        <v>1008</v>
      </c>
      <c r="L2" s="4" t="s">
        <v>1009</v>
      </c>
      <c r="Q2" s="3"/>
    </row>
    <row r="3" spans="1:17" x14ac:dyDescent="0.35">
      <c r="A3" s="5"/>
      <c r="B3" s="6" t="s">
        <v>0</v>
      </c>
      <c r="C3" s="67" t="s">
        <v>976</v>
      </c>
      <c r="D3" s="29" t="s">
        <v>1</v>
      </c>
      <c r="E3" s="7"/>
      <c r="F3" s="5"/>
      <c r="G3" s="6" t="s">
        <v>0</v>
      </c>
      <c r="H3" s="67" t="s">
        <v>976</v>
      </c>
      <c r="I3" s="29" t="s">
        <v>1</v>
      </c>
      <c r="J3" s="7"/>
      <c r="K3" s="5"/>
      <c r="L3" s="6" t="s">
        <v>0</v>
      </c>
      <c r="M3" s="67" t="s">
        <v>976</v>
      </c>
      <c r="N3" s="29" t="s">
        <v>1</v>
      </c>
      <c r="O3" s="7"/>
      <c r="P3" s="21"/>
    </row>
    <row r="4" spans="1:17" x14ac:dyDescent="0.35">
      <c r="A4" s="8"/>
      <c r="B4" s="27" t="str">
        <f>VLOOKUP(C4,Numbers!A1:E318,2,)</f>
        <v>Amber Hughes</v>
      </c>
      <c r="C4" s="50">
        <v>6</v>
      </c>
      <c r="D4" s="14">
        <v>11.2</v>
      </c>
      <c r="E4" s="25">
        <v>1</v>
      </c>
      <c r="F4" s="12"/>
      <c r="G4" s="27" t="str">
        <f>VLOOKUP(H4,Numbers!$A$1:J318,2,)</f>
        <v>Hannah Jones</v>
      </c>
      <c r="H4" s="30">
        <v>35</v>
      </c>
      <c r="I4" s="14">
        <v>11.2</v>
      </c>
      <c r="J4" s="25">
        <v>1</v>
      </c>
      <c r="K4" s="12"/>
      <c r="L4" s="27" t="str">
        <f>VLOOKUP(M4,Numbers!$A$1:O318,2,)</f>
        <v>Sierra Jalloh</v>
      </c>
      <c r="M4" s="30">
        <v>75</v>
      </c>
      <c r="N4" s="14">
        <v>20.100000000000001</v>
      </c>
      <c r="O4" s="25">
        <v>1</v>
      </c>
      <c r="P4" s="19"/>
    </row>
    <row r="5" spans="1:17" x14ac:dyDescent="0.35">
      <c r="A5" s="8"/>
      <c r="B5" s="27" t="str">
        <f>VLOOKUP(C5,Numbers!A2:E319,2,)</f>
        <v>Jessica Keenan</v>
      </c>
      <c r="C5" s="30">
        <v>49</v>
      </c>
      <c r="D5" s="14">
        <v>13.1</v>
      </c>
      <c r="E5" s="25">
        <v>2</v>
      </c>
      <c r="F5" s="12"/>
      <c r="G5" s="27" t="str">
        <f>VLOOKUP(H5,Numbers!$A$1:J319,2,)</f>
        <v>Grace Clarke</v>
      </c>
      <c r="H5" s="30">
        <v>34</v>
      </c>
      <c r="I5" s="14">
        <v>11.2</v>
      </c>
      <c r="J5" s="25">
        <v>2</v>
      </c>
      <c r="K5" s="12"/>
      <c r="L5" s="27" t="str">
        <f>VLOOKUP(M5,Numbers!$A$1:O319,2,)</f>
        <v>Kelsey-Lili Ogedengbe</v>
      </c>
      <c r="M5" s="30">
        <v>56</v>
      </c>
      <c r="N5" s="14">
        <v>21</v>
      </c>
      <c r="O5" s="25">
        <v>2</v>
      </c>
      <c r="P5" s="19"/>
    </row>
    <row r="6" spans="1:17" x14ac:dyDescent="0.35">
      <c r="A6" s="8"/>
      <c r="B6" s="27" t="str">
        <f>VLOOKUP(C6,Numbers!A3:E320,2,)</f>
        <v>Amelia Jordan</v>
      </c>
      <c r="C6" s="30">
        <v>7</v>
      </c>
      <c r="D6" s="14">
        <v>13.9</v>
      </c>
      <c r="E6" s="25">
        <v>3</v>
      </c>
      <c r="F6" s="12"/>
      <c r="G6" s="27" t="str">
        <f>VLOOKUP(H6,Numbers!$A$1:J320,2,)</f>
        <v>Isabella Robinson</v>
      </c>
      <c r="H6" s="30">
        <v>39</v>
      </c>
      <c r="I6" s="14">
        <v>11.3</v>
      </c>
      <c r="J6" s="25">
        <v>3</v>
      </c>
      <c r="K6" s="12"/>
      <c r="L6" s="27" t="str">
        <f>VLOOKUP(M6,Numbers!$A$1:O320,2,)</f>
        <v>Ava Barrett</v>
      </c>
      <c r="M6" s="30">
        <v>14</v>
      </c>
      <c r="N6" s="14">
        <v>21.3</v>
      </c>
      <c r="O6" s="25">
        <v>3</v>
      </c>
      <c r="P6" s="19"/>
    </row>
    <row r="7" spans="1:17" x14ac:dyDescent="0.35">
      <c r="A7" s="8"/>
      <c r="B7" s="27"/>
      <c r="C7" s="61"/>
      <c r="D7" s="14"/>
      <c r="E7" s="25"/>
      <c r="F7" s="12"/>
      <c r="G7" s="27" t="str">
        <f>VLOOKUP(H7,Numbers!$A$1:J321,2,)</f>
        <v>Charlotte Stone</v>
      </c>
      <c r="H7" s="30">
        <v>17</v>
      </c>
      <c r="I7" s="14">
        <v>11.5</v>
      </c>
      <c r="J7" s="25">
        <v>4</v>
      </c>
      <c r="K7" s="12"/>
      <c r="L7" s="27" t="str">
        <f>VLOOKUP(M7,Numbers!$A$1:O321,2,)</f>
        <v>Katelyn Swift</v>
      </c>
      <c r="M7" s="30">
        <v>54</v>
      </c>
      <c r="N7" s="14">
        <v>22.4</v>
      </c>
      <c r="O7" s="25">
        <v>4</v>
      </c>
      <c r="P7" s="19"/>
    </row>
    <row r="8" spans="1:17" x14ac:dyDescent="0.35">
      <c r="A8" s="8"/>
      <c r="B8" s="27"/>
      <c r="C8" s="30"/>
      <c r="D8" s="14"/>
      <c r="E8" s="25"/>
      <c r="F8" s="12"/>
      <c r="G8" s="27" t="str">
        <f>VLOOKUP(H8,Numbers!$A$1:J322,2,)</f>
        <v>Sahara Jalloh</v>
      </c>
      <c r="H8" s="50">
        <v>73</v>
      </c>
      <c r="I8" s="14">
        <v>12.2</v>
      </c>
      <c r="J8" s="25">
        <v>5</v>
      </c>
      <c r="K8" s="12"/>
      <c r="L8" s="27" t="str">
        <f>VLOOKUP(M8,Numbers!$A$1:O322,2,)</f>
        <v>Leigh Harper</v>
      </c>
      <c r="M8" s="50">
        <v>57</v>
      </c>
      <c r="N8" s="14">
        <v>23</v>
      </c>
      <c r="O8" s="25">
        <v>5</v>
      </c>
      <c r="P8" s="19"/>
    </row>
    <row r="9" spans="1:17" x14ac:dyDescent="0.35">
      <c r="A9" s="8"/>
      <c r="B9" s="27"/>
      <c r="C9" s="30"/>
      <c r="D9" s="14"/>
      <c r="E9" s="25"/>
      <c r="F9" s="12"/>
      <c r="G9" s="27"/>
      <c r="H9" s="30"/>
      <c r="I9" s="14"/>
      <c r="J9" s="25"/>
      <c r="K9" s="12"/>
      <c r="L9" s="27" t="str">
        <f>VLOOKUP(M9,Numbers!$A$1:O323,2,)</f>
        <v>Aimee Clare</v>
      </c>
      <c r="M9" s="30">
        <v>2</v>
      </c>
      <c r="N9" s="14">
        <v>23.4</v>
      </c>
      <c r="O9" s="25">
        <v>6</v>
      </c>
      <c r="P9" s="19"/>
    </row>
    <row r="10" spans="1:17" x14ac:dyDescent="0.35">
      <c r="A10" s="8"/>
      <c r="B10" s="27"/>
      <c r="C10" s="30"/>
      <c r="D10" s="14"/>
      <c r="E10" s="25"/>
      <c r="F10" s="12"/>
      <c r="G10" s="27"/>
      <c r="H10" s="61"/>
      <c r="I10" s="14"/>
      <c r="J10" s="25"/>
      <c r="K10" s="12"/>
      <c r="L10" s="27" t="str">
        <f>VLOOKUP(M10,Numbers!$A$1:O324,2,)</f>
        <v>Eva Renshaw</v>
      </c>
      <c r="M10" s="61">
        <v>30</v>
      </c>
      <c r="N10" s="14">
        <v>23.8</v>
      </c>
      <c r="O10" s="25">
        <v>7</v>
      </c>
      <c r="P10" s="19"/>
    </row>
    <row r="11" spans="1:17" x14ac:dyDescent="0.35">
      <c r="A11" s="8"/>
      <c r="B11" s="27"/>
      <c r="C11" s="30"/>
      <c r="D11" s="14"/>
      <c r="E11" s="25"/>
      <c r="F11" s="12"/>
      <c r="G11" s="27"/>
      <c r="H11" s="30"/>
      <c r="I11" s="14"/>
      <c r="J11" s="25"/>
      <c r="K11" s="12"/>
      <c r="L11" s="27" t="str">
        <f>VLOOKUP(M11,Numbers!$A$1:O325,2,)</f>
        <v>Amy Harvey</v>
      </c>
      <c r="M11" s="30">
        <v>9</v>
      </c>
      <c r="N11" s="14">
        <v>24.6</v>
      </c>
      <c r="O11" s="25">
        <v>8</v>
      </c>
      <c r="P11" s="19"/>
    </row>
    <row r="12" spans="1:17" x14ac:dyDescent="0.35">
      <c r="A12" s="8"/>
      <c r="B12" s="27" t="str">
        <f>IF(C12="","",IF(HLOOKUP(C12,#REF!,2,FALSE)="","Name?",HLOOKUP(C12,#REF!,2,FALSE)))</f>
        <v/>
      </c>
      <c r="C12" s="30"/>
      <c r="D12" s="14"/>
      <c r="E12" s="25"/>
      <c r="F12" s="12"/>
      <c r="G12" s="27"/>
      <c r="H12" s="30"/>
      <c r="I12" s="14"/>
      <c r="J12" s="25"/>
      <c r="K12" s="12"/>
      <c r="L12" s="27"/>
      <c r="M12" s="30"/>
      <c r="N12" s="14"/>
      <c r="O12" s="25"/>
      <c r="P12" s="19"/>
    </row>
    <row r="13" spans="1:17" ht="13.15" thickBot="1" x14ac:dyDescent="0.4">
      <c r="A13" s="10"/>
      <c r="B13" s="11"/>
      <c r="C13" s="11"/>
      <c r="D13" s="18"/>
      <c r="E13" s="73"/>
      <c r="F13" s="74"/>
      <c r="G13" s="11"/>
      <c r="H13" s="11"/>
      <c r="I13" s="18"/>
      <c r="J13" s="73"/>
      <c r="K13" s="11"/>
      <c r="L13" s="11"/>
      <c r="M13" s="11"/>
      <c r="N13" s="18"/>
      <c r="O13" s="75"/>
    </row>
    <row r="14" spans="1:17" x14ac:dyDescent="0.35">
      <c r="P14" s="21"/>
      <c r="Q14" s="4"/>
    </row>
    <row r="15" spans="1:17" ht="13.15" x14ac:dyDescent="0.4">
      <c r="A15" s="1" t="str">
        <f>A1</f>
        <v>Year 7 Girls</v>
      </c>
      <c r="K15" s="9"/>
      <c r="P15" s="2"/>
    </row>
    <row r="16" spans="1:17" ht="13.15" thickBot="1" x14ac:dyDescent="0.4">
      <c r="B16" s="4" t="s">
        <v>6</v>
      </c>
      <c r="G16" s="69" t="s">
        <v>1057</v>
      </c>
      <c r="K16" s="9"/>
      <c r="P16" s="2"/>
    </row>
    <row r="17" spans="1:16" x14ac:dyDescent="0.35">
      <c r="A17" s="5"/>
      <c r="B17" s="6" t="s">
        <v>0</v>
      </c>
      <c r="C17" s="67" t="s">
        <v>976</v>
      </c>
      <c r="D17" s="29" t="s">
        <v>1</v>
      </c>
      <c r="E17" s="7"/>
      <c r="F17" s="5"/>
      <c r="G17" s="6" t="s">
        <v>0</v>
      </c>
      <c r="H17" s="67" t="s">
        <v>976</v>
      </c>
      <c r="I17" s="29" t="s">
        <v>1</v>
      </c>
      <c r="J17" s="7"/>
      <c r="K17" s="9"/>
      <c r="P17" s="2"/>
    </row>
    <row r="18" spans="1:16" x14ac:dyDescent="0.35">
      <c r="A18" s="8"/>
      <c r="B18" s="27" t="str">
        <f>VLOOKUP(C18,Numbers!$A$1:E356,2,)</f>
        <v>Macy Hillier</v>
      </c>
      <c r="C18" s="50">
        <v>61</v>
      </c>
      <c r="D18" s="68" t="s">
        <v>1045</v>
      </c>
      <c r="E18" s="25">
        <v>1</v>
      </c>
      <c r="F18" s="8"/>
      <c r="G18" s="27" t="str">
        <f>VLOOKUP(H18,Numbers!$A$1:J356,2,)</f>
        <v>Ella Mcmutrie</v>
      </c>
      <c r="H18" s="50">
        <v>25</v>
      </c>
      <c r="I18" s="62" t="s">
        <v>1053</v>
      </c>
      <c r="J18" s="25">
        <v>1</v>
      </c>
      <c r="K18" s="9"/>
      <c r="P18" s="2"/>
    </row>
    <row r="19" spans="1:16" x14ac:dyDescent="0.35">
      <c r="A19" s="8"/>
      <c r="B19" s="27" t="str">
        <f>VLOOKUP(C19,Numbers!$A$1:E357,2,)</f>
        <v>Anna Crossley</v>
      </c>
      <c r="C19" s="30">
        <v>12</v>
      </c>
      <c r="D19" s="68" t="s">
        <v>1046</v>
      </c>
      <c r="E19" s="25">
        <v>2</v>
      </c>
      <c r="F19" s="8"/>
      <c r="G19" s="27" t="str">
        <f>VLOOKUP(H19,Numbers!$A$1:J357,2,)</f>
        <v>Megan Mcmutrie</v>
      </c>
      <c r="H19" s="30">
        <v>65</v>
      </c>
      <c r="I19" s="62" t="s">
        <v>1054</v>
      </c>
      <c r="J19" s="25">
        <v>2</v>
      </c>
      <c r="K19" s="9"/>
      <c r="P19" s="2"/>
    </row>
    <row r="20" spans="1:16" x14ac:dyDescent="0.35">
      <c r="A20" s="8"/>
      <c r="B20" s="27" t="str">
        <f>VLOOKUP(C20,Numbers!$A$1:E358,2,)</f>
        <v>Gabrielle Phelan</v>
      </c>
      <c r="C20" s="30">
        <v>33</v>
      </c>
      <c r="D20" s="68" t="s">
        <v>1047</v>
      </c>
      <c r="E20" s="25">
        <v>3</v>
      </c>
      <c r="F20" s="8"/>
      <c r="G20" s="27" t="str">
        <f>VLOOKUP(H20,Numbers!$A$1:J358,2,)</f>
        <v>Emma Gittens</v>
      </c>
      <c r="H20" s="30">
        <v>28</v>
      </c>
      <c r="I20" s="62" t="s">
        <v>1055</v>
      </c>
      <c r="J20" s="25">
        <v>3</v>
      </c>
      <c r="K20" s="9"/>
      <c r="P20" s="2"/>
    </row>
    <row r="21" spans="1:16" x14ac:dyDescent="0.35">
      <c r="A21" s="8"/>
      <c r="B21" s="27" t="str">
        <f>VLOOKUP(C21,Numbers!$A$1:E359,2,)</f>
        <v>Maria Smallwood</v>
      </c>
      <c r="C21" s="30">
        <v>62</v>
      </c>
      <c r="D21" s="68" t="s">
        <v>1048</v>
      </c>
      <c r="E21" s="25">
        <v>4</v>
      </c>
      <c r="F21" s="8"/>
      <c r="G21" s="27" t="str">
        <f>VLOOKUP(H21,Numbers!$A$1:J359,2,)</f>
        <v>Jennifer Ryan</v>
      </c>
      <c r="H21" s="30">
        <v>48</v>
      </c>
      <c r="I21" s="62" t="s">
        <v>1056</v>
      </c>
      <c r="J21" s="25">
        <v>4</v>
      </c>
      <c r="K21" s="9"/>
      <c r="P21" s="2"/>
    </row>
    <row r="22" spans="1:16" x14ac:dyDescent="0.35">
      <c r="A22" s="8"/>
      <c r="B22" s="27" t="str">
        <f>VLOOKUP(C22,Numbers!$A$1:E360,2,)</f>
        <v>Daisy Roberts</v>
      </c>
      <c r="C22" s="30">
        <v>19</v>
      </c>
      <c r="D22" s="68" t="s">
        <v>1049</v>
      </c>
      <c r="E22" s="25">
        <v>5</v>
      </c>
      <c r="F22" s="8"/>
      <c r="G22" s="27"/>
      <c r="H22" s="30"/>
      <c r="I22" s="22"/>
      <c r="J22" s="25"/>
      <c r="K22" s="9"/>
      <c r="P22" s="2"/>
    </row>
    <row r="23" spans="1:16" x14ac:dyDescent="0.35">
      <c r="A23" s="8"/>
      <c r="B23" s="27" t="str">
        <f>VLOOKUP(C23,Numbers!$A$1:E361,2,)</f>
        <v>Anna Fraser</v>
      </c>
      <c r="C23" s="30">
        <v>11</v>
      </c>
      <c r="D23" s="68" t="s">
        <v>1050</v>
      </c>
      <c r="E23" s="25">
        <v>6</v>
      </c>
      <c r="F23" s="8"/>
      <c r="G23" s="27"/>
      <c r="H23" s="30"/>
      <c r="I23" s="22"/>
      <c r="J23" s="25"/>
      <c r="K23" s="9"/>
      <c r="P23" s="2"/>
    </row>
    <row r="24" spans="1:16" x14ac:dyDescent="0.35">
      <c r="A24" s="8"/>
      <c r="B24" s="27" t="str">
        <f>VLOOKUP(C24,Numbers!$A$1:E362,2,)</f>
        <v>Eve Watts</v>
      </c>
      <c r="C24" s="30">
        <v>31</v>
      </c>
      <c r="D24" s="68" t="s">
        <v>1051</v>
      </c>
      <c r="E24" s="25">
        <v>7</v>
      </c>
      <c r="F24" s="8"/>
      <c r="G24" s="27"/>
      <c r="H24" s="30"/>
      <c r="I24" s="22"/>
      <c r="J24" s="25"/>
      <c r="K24" s="9"/>
      <c r="P24" s="2"/>
    </row>
    <row r="25" spans="1:16" x14ac:dyDescent="0.35">
      <c r="A25" s="8"/>
      <c r="B25" s="27" t="str">
        <f>VLOOKUP(C25,Numbers!$A$1:E363,2,)</f>
        <v>Inaaya Ali</v>
      </c>
      <c r="C25" s="30">
        <v>38</v>
      </c>
      <c r="D25" s="68" t="s">
        <v>1052</v>
      </c>
      <c r="E25" s="25">
        <v>8</v>
      </c>
      <c r="F25" s="8"/>
      <c r="G25" s="27"/>
      <c r="H25" s="30"/>
      <c r="I25" s="22"/>
      <c r="J25" s="25"/>
      <c r="K25" s="9"/>
      <c r="P25" s="2"/>
    </row>
    <row r="26" spans="1:16" x14ac:dyDescent="0.35">
      <c r="A26" s="8"/>
      <c r="B26" s="27"/>
      <c r="C26" s="30"/>
      <c r="D26" s="22"/>
      <c r="E26" s="25"/>
      <c r="F26" s="8"/>
      <c r="G26" s="27"/>
      <c r="H26" s="30"/>
      <c r="I26" s="22"/>
      <c r="J26" s="25"/>
      <c r="K26" s="9"/>
      <c r="P26" s="2"/>
    </row>
    <row r="27" spans="1:16" ht="13.15" thickBot="1" x14ac:dyDescent="0.4">
      <c r="A27" s="10"/>
      <c r="B27" s="11"/>
      <c r="C27" s="11"/>
      <c r="D27" s="11"/>
      <c r="E27" s="11"/>
      <c r="F27" s="11"/>
      <c r="G27" s="11"/>
      <c r="H27" s="11"/>
      <c r="I27" s="11"/>
      <c r="J27" s="76"/>
      <c r="P27" s="2"/>
    </row>
    <row r="28" spans="1:16" x14ac:dyDescent="0.35">
      <c r="G28" s="9"/>
    </row>
    <row r="29" spans="1:16" ht="13.15" x14ac:dyDescent="0.4">
      <c r="A29" s="1" t="s">
        <v>1011</v>
      </c>
    </row>
    <row r="30" spans="1:16" ht="13.15" thickBot="1" x14ac:dyDescent="0.4">
      <c r="B30" s="4" t="s">
        <v>9</v>
      </c>
      <c r="G30" s="4" t="s">
        <v>10</v>
      </c>
      <c r="L30" s="4"/>
      <c r="P30" s="21"/>
    </row>
    <row r="31" spans="1:16" x14ac:dyDescent="0.35">
      <c r="A31" s="5"/>
      <c r="B31" s="6" t="s">
        <v>0</v>
      </c>
      <c r="C31" s="67" t="s">
        <v>976</v>
      </c>
      <c r="D31" s="29" t="s">
        <v>1</v>
      </c>
      <c r="E31" s="7"/>
      <c r="F31" s="5"/>
      <c r="G31" s="6" t="s">
        <v>0</v>
      </c>
      <c r="H31" s="67" t="s">
        <v>976</v>
      </c>
      <c r="I31" s="29" t="s">
        <v>1</v>
      </c>
      <c r="J31" s="7"/>
      <c r="K31" s="9"/>
      <c r="L31" s="9"/>
      <c r="M31" s="9"/>
      <c r="N31" s="9"/>
      <c r="O31" s="9"/>
      <c r="P31" s="19"/>
    </row>
    <row r="32" spans="1:16" x14ac:dyDescent="0.35">
      <c r="A32" s="8"/>
      <c r="B32" s="27" t="str">
        <f>VLOOKUP(C32,Numbers!$A$1:E391,2,)</f>
        <v>Eleanor Taperell</v>
      </c>
      <c r="C32" s="30">
        <v>22</v>
      </c>
      <c r="D32" s="15">
        <v>1.3</v>
      </c>
      <c r="E32" s="25">
        <v>1</v>
      </c>
      <c r="F32" s="8"/>
      <c r="G32" s="27" t="str">
        <f>VLOOKUP(H32,Numbers!$A$1:J391,2,)</f>
        <v>Kelsey-Lili Ogedengbe</v>
      </c>
      <c r="H32" s="50">
        <v>56</v>
      </c>
      <c r="I32" s="15">
        <v>4.57</v>
      </c>
      <c r="J32" s="25">
        <v>1</v>
      </c>
      <c r="K32" s="9"/>
      <c r="L32" s="9"/>
      <c r="M32" s="9"/>
      <c r="N32" s="15"/>
      <c r="O32" s="19"/>
      <c r="P32" s="19"/>
    </row>
    <row r="33" spans="1:16" x14ac:dyDescent="0.35">
      <c r="A33" s="8"/>
      <c r="B33" s="27" t="str">
        <f>VLOOKUP(C33,Numbers!$A$1:E392,2,)</f>
        <v>Eliza Barnes</v>
      </c>
      <c r="C33" s="30">
        <v>23</v>
      </c>
      <c r="D33" s="15">
        <v>1.3</v>
      </c>
      <c r="E33" s="25">
        <v>2</v>
      </c>
      <c r="F33" s="8"/>
      <c r="G33" s="27" t="str">
        <f>VLOOKUP(H33,Numbers!$A$1:J392,2,)</f>
        <v>Macy Hillier</v>
      </c>
      <c r="H33" s="61">
        <v>61</v>
      </c>
      <c r="I33" s="15">
        <v>4.24</v>
      </c>
      <c r="J33" s="25">
        <v>2</v>
      </c>
      <c r="K33" s="9"/>
      <c r="L33" s="9"/>
      <c r="M33" s="9"/>
      <c r="N33" s="15"/>
      <c r="O33" s="19"/>
      <c r="P33" s="19"/>
    </row>
    <row r="34" spans="1:16" x14ac:dyDescent="0.35">
      <c r="A34" s="8"/>
      <c r="B34" s="27" t="str">
        <f>VLOOKUP(C34,Numbers!$A$1:E393,2,)</f>
        <v>Amelia Jordan</v>
      </c>
      <c r="C34" s="30">
        <v>7</v>
      </c>
      <c r="D34" s="15">
        <v>1.1499999999999999</v>
      </c>
      <c r="E34" s="25">
        <v>3</v>
      </c>
      <c r="F34" s="8"/>
      <c r="G34" s="27" t="str">
        <f>VLOOKUP(H34,Numbers!$A$1:J393,2,)</f>
        <v>Grace Clarke</v>
      </c>
      <c r="H34" s="61">
        <v>34</v>
      </c>
      <c r="I34" s="15">
        <v>3.84</v>
      </c>
      <c r="J34" s="25">
        <v>3</v>
      </c>
      <c r="K34" s="9"/>
      <c r="L34" s="9"/>
      <c r="M34" s="9"/>
      <c r="N34" s="15"/>
      <c r="O34" s="19"/>
      <c r="P34" s="19"/>
    </row>
    <row r="35" spans="1:16" x14ac:dyDescent="0.35">
      <c r="A35" s="8"/>
      <c r="B35" s="27" t="str">
        <f>VLOOKUP(C35,Numbers!$A$1:E394,2,)</f>
        <v>Sahara Jalloh</v>
      </c>
      <c r="C35" s="30">
        <v>73</v>
      </c>
      <c r="D35" s="15">
        <v>1</v>
      </c>
      <c r="E35" s="25">
        <v>4</v>
      </c>
      <c r="F35" s="8"/>
      <c r="G35" s="27" t="str">
        <f>VLOOKUP(H35,Numbers!$A$1:J394,2,)</f>
        <v>Ellie Morrow</v>
      </c>
      <c r="H35" s="50">
        <v>26</v>
      </c>
      <c r="I35" s="15">
        <v>3.78</v>
      </c>
      <c r="J35" s="25">
        <v>4</v>
      </c>
      <c r="K35" s="9"/>
      <c r="L35" s="9"/>
      <c r="M35" s="9"/>
      <c r="N35" s="15"/>
      <c r="O35" s="19"/>
      <c r="P35" s="19"/>
    </row>
    <row r="36" spans="1:16" x14ac:dyDescent="0.35">
      <c r="A36" s="8"/>
      <c r="B36" s="27"/>
      <c r="C36" s="30"/>
      <c r="D36" s="15"/>
      <c r="E36" s="25"/>
      <c r="F36" s="8"/>
      <c r="G36" s="27" t="str">
        <f>VLOOKUP(H36,Numbers!$A$1:J395,2,)</f>
        <v>Jessica Keenan</v>
      </c>
      <c r="H36" s="30">
        <v>49</v>
      </c>
      <c r="I36" s="15">
        <v>3.66</v>
      </c>
      <c r="J36" s="25">
        <v>5</v>
      </c>
      <c r="K36" s="9"/>
      <c r="L36" s="9"/>
      <c r="M36" s="9"/>
      <c r="N36" s="15"/>
      <c r="O36" s="19"/>
      <c r="P36" s="19"/>
    </row>
    <row r="37" spans="1:16" x14ac:dyDescent="0.35">
      <c r="A37" s="8"/>
      <c r="B37" s="27"/>
      <c r="C37" s="30"/>
      <c r="D37" s="15"/>
      <c r="E37" s="25"/>
      <c r="F37" s="8"/>
      <c r="G37" s="27" t="str">
        <f>VLOOKUP(H37,Numbers!$A$1:J396,2,)</f>
        <v>Aimee Clare</v>
      </c>
      <c r="H37" s="30">
        <v>2</v>
      </c>
      <c r="I37" s="15">
        <v>3.64</v>
      </c>
      <c r="J37" s="25">
        <v>6</v>
      </c>
      <c r="K37" s="9"/>
      <c r="L37" s="9"/>
      <c r="M37" s="9"/>
      <c r="N37" s="15"/>
      <c r="O37" s="19"/>
      <c r="P37" s="19"/>
    </row>
    <row r="38" spans="1:16" x14ac:dyDescent="0.35">
      <c r="A38" s="8"/>
      <c r="B38" s="27"/>
      <c r="C38" s="30"/>
      <c r="D38" s="15"/>
      <c r="E38" s="25"/>
      <c r="F38" s="8"/>
      <c r="G38" s="27" t="str">
        <f>VLOOKUP(H38,Numbers!$A$1:J397,2,)</f>
        <v>Inaaya Ali</v>
      </c>
      <c r="H38" s="30">
        <v>38</v>
      </c>
      <c r="I38" s="15">
        <v>3.23</v>
      </c>
      <c r="J38" s="25">
        <v>7</v>
      </c>
      <c r="K38" s="9"/>
      <c r="L38" s="9"/>
      <c r="M38" s="9"/>
      <c r="N38" s="15"/>
      <c r="O38" s="19"/>
      <c r="P38" s="19"/>
    </row>
    <row r="39" spans="1:16" x14ac:dyDescent="0.35">
      <c r="A39" s="8"/>
      <c r="B39" s="27"/>
      <c r="C39" s="30"/>
      <c r="D39" s="15"/>
      <c r="E39" s="25"/>
      <c r="F39" s="8"/>
      <c r="G39" s="27" t="str">
        <f>VLOOKUP(H39,Numbers!$A$1:J398,2,)</f>
        <v>Isabella Robinson</v>
      </c>
      <c r="H39" s="30">
        <v>39</v>
      </c>
      <c r="I39" s="15">
        <v>3.21</v>
      </c>
      <c r="J39" s="25">
        <v>8</v>
      </c>
      <c r="K39" s="9"/>
      <c r="L39" s="9"/>
      <c r="M39" s="9"/>
      <c r="N39" s="15"/>
      <c r="O39" s="19"/>
      <c r="P39" s="19"/>
    </row>
    <row r="40" spans="1:16" x14ac:dyDescent="0.35">
      <c r="A40" s="8"/>
      <c r="B40" s="27"/>
      <c r="C40" s="30"/>
      <c r="D40" s="15"/>
      <c r="E40" s="25"/>
      <c r="F40" s="8"/>
      <c r="G40" s="27" t="str">
        <f>VLOOKUP(H40,Numbers!$A$1:J399,2,)</f>
        <v>Charlotte Stone</v>
      </c>
      <c r="H40" s="30">
        <v>17</v>
      </c>
      <c r="I40" s="15">
        <v>2.2599999999999998</v>
      </c>
      <c r="J40" s="25">
        <v>9</v>
      </c>
      <c r="K40" s="9"/>
      <c r="L40" s="9"/>
      <c r="M40" s="9"/>
      <c r="N40" s="15"/>
      <c r="O40" s="19"/>
      <c r="P40" s="19"/>
    </row>
    <row r="41" spans="1:16" x14ac:dyDescent="0.35">
      <c r="A41" s="8"/>
      <c r="B41" s="27" t="str">
        <f>IF(C41="","",IF(HLOOKUP(C41,#REF!,10,FALSE)="","Name?",HLOOKUP(C41,#REF!,10,FALSE)))</f>
        <v/>
      </c>
      <c r="C41" s="30"/>
      <c r="D41" s="15"/>
      <c r="E41" s="25"/>
      <c r="F41" s="8"/>
      <c r="G41" s="27"/>
      <c r="H41" s="30"/>
      <c r="I41" s="15"/>
      <c r="J41" s="25"/>
      <c r="K41" s="9"/>
      <c r="L41" s="9"/>
      <c r="M41" s="9"/>
      <c r="N41" s="15"/>
      <c r="O41" s="19"/>
      <c r="P41" s="19"/>
    </row>
    <row r="42" spans="1:16" ht="13.15" thickBot="1" x14ac:dyDescent="0.4">
      <c r="A42" s="10"/>
      <c r="B42" s="11"/>
      <c r="C42" s="11"/>
      <c r="D42" s="11"/>
      <c r="E42" s="11"/>
      <c r="F42" s="11"/>
      <c r="G42" s="11"/>
      <c r="H42" s="11"/>
      <c r="I42" s="11"/>
      <c r="J42" s="76"/>
    </row>
    <row r="44" spans="1:16" ht="13.15" x14ac:dyDescent="0.4">
      <c r="A44" s="1" t="s">
        <v>1011</v>
      </c>
    </row>
    <row r="45" spans="1:16" ht="13.15" thickBot="1" x14ac:dyDescent="0.4">
      <c r="B45" s="4" t="s">
        <v>12</v>
      </c>
      <c r="G45" s="4" t="s">
        <v>13</v>
      </c>
      <c r="L45" s="4" t="s">
        <v>14</v>
      </c>
      <c r="P45" s="21"/>
    </row>
    <row r="46" spans="1:16" x14ac:dyDescent="0.35">
      <c r="A46" s="5"/>
      <c r="B46" s="6" t="s">
        <v>0</v>
      </c>
      <c r="C46" s="67" t="s">
        <v>976</v>
      </c>
      <c r="D46" s="29" t="s">
        <v>1</v>
      </c>
      <c r="E46" s="7"/>
      <c r="F46" s="5"/>
      <c r="G46" s="6" t="s">
        <v>0</v>
      </c>
      <c r="H46" s="67" t="s">
        <v>976</v>
      </c>
      <c r="I46" s="29" t="s">
        <v>1</v>
      </c>
      <c r="J46" s="7"/>
      <c r="K46" s="5"/>
      <c r="L46" s="6" t="s">
        <v>0</v>
      </c>
      <c r="M46" s="67" t="s">
        <v>976</v>
      </c>
      <c r="N46" s="29" t="s">
        <v>1</v>
      </c>
      <c r="O46" s="7"/>
      <c r="P46" s="19"/>
    </row>
    <row r="47" spans="1:16" x14ac:dyDescent="0.35">
      <c r="A47" s="8"/>
      <c r="B47" s="27" t="str">
        <f>VLOOKUP(C47,Numbers!$A$1:E427,2,)</f>
        <v>Katelyn Swift</v>
      </c>
      <c r="C47" s="61">
        <v>54</v>
      </c>
      <c r="D47" s="15">
        <v>16.59</v>
      </c>
      <c r="E47" s="25">
        <v>1</v>
      </c>
      <c r="F47" s="8"/>
      <c r="G47" s="27" t="str">
        <f>VLOOKUP(H47,Numbers!$A$1:J427,2,)</f>
        <v>Amber Hughes</v>
      </c>
      <c r="H47" s="61">
        <v>6</v>
      </c>
      <c r="I47" s="15">
        <v>10.58</v>
      </c>
      <c r="J47" s="25">
        <v>1</v>
      </c>
      <c r="K47" s="8"/>
      <c r="L47" s="27" t="str">
        <f>VLOOKUP(M47,Numbers!$A$1:O427,2,)</f>
        <v>Emma Wilson</v>
      </c>
      <c r="M47" s="61">
        <v>27</v>
      </c>
      <c r="N47" s="15">
        <v>18.239999999999998</v>
      </c>
      <c r="O47" s="25">
        <v>1</v>
      </c>
      <c r="P47" s="19"/>
    </row>
    <row r="48" spans="1:16" x14ac:dyDescent="0.35">
      <c r="A48" s="8"/>
      <c r="B48" s="27" t="str">
        <f>VLOOKUP(C48,Numbers!$A$1:E428,2,)</f>
        <v>Anna Fraser</v>
      </c>
      <c r="C48" s="30">
        <v>11</v>
      </c>
      <c r="D48" s="15">
        <v>10.66</v>
      </c>
      <c r="E48" s="25">
        <v>2</v>
      </c>
      <c r="F48" s="8"/>
      <c r="G48" s="27" t="str">
        <f>VLOOKUP(H48,Numbers!$A$1:J428,2,)</f>
        <v>Sierra Jalloh</v>
      </c>
      <c r="H48" s="30">
        <v>75</v>
      </c>
      <c r="I48" s="15">
        <v>7.94</v>
      </c>
      <c r="J48" s="25">
        <v>2</v>
      </c>
      <c r="K48" s="8"/>
      <c r="L48" s="27" t="str">
        <f>VLOOKUP(M48,Numbers!$A$1:O428,2,)</f>
        <v>Eva Renshaw</v>
      </c>
      <c r="M48" s="61">
        <v>30</v>
      </c>
      <c r="N48" s="15">
        <v>13.29</v>
      </c>
      <c r="O48" s="25">
        <v>2</v>
      </c>
      <c r="P48" s="19"/>
    </row>
    <row r="49" spans="1:16" x14ac:dyDescent="0.35">
      <c r="A49" s="8"/>
      <c r="B49" s="27"/>
      <c r="C49" s="30"/>
      <c r="D49" s="15"/>
      <c r="E49" s="25"/>
      <c r="F49" s="8"/>
      <c r="G49" s="27" t="str">
        <f>VLOOKUP(H49,Numbers!$A$1:J429,2,)</f>
        <v>Ava Barrett</v>
      </c>
      <c r="H49" s="30">
        <v>14</v>
      </c>
      <c r="I49" s="15">
        <v>7.2</v>
      </c>
      <c r="J49" s="25">
        <v>3</v>
      </c>
      <c r="K49" s="8"/>
      <c r="L49" s="27" t="str">
        <f>VLOOKUP(M49,Numbers!$A$1:O429,2,)</f>
        <v>Amelia McCarthy</v>
      </c>
      <c r="M49" s="30">
        <v>8</v>
      </c>
      <c r="N49" s="15">
        <v>9.3800000000000008</v>
      </c>
      <c r="O49" s="25">
        <v>3</v>
      </c>
      <c r="P49" s="19"/>
    </row>
    <row r="50" spans="1:16" x14ac:dyDescent="0.35">
      <c r="A50" s="8"/>
      <c r="B50" s="27"/>
      <c r="C50" s="30"/>
      <c r="D50" s="15"/>
      <c r="E50" s="25"/>
      <c r="F50" s="8"/>
      <c r="G50" s="27" t="str">
        <f>VLOOKUP(H50,Numbers!$A$1:J430,2,)</f>
        <v>Gabrielle Phelan</v>
      </c>
      <c r="H50" s="30">
        <v>33</v>
      </c>
      <c r="I50" s="15">
        <v>5.57</v>
      </c>
      <c r="J50" s="25">
        <v>4</v>
      </c>
      <c r="K50" s="8"/>
      <c r="L50" s="27"/>
      <c r="M50" s="30"/>
      <c r="N50" s="15"/>
      <c r="O50" s="25"/>
      <c r="P50" s="19"/>
    </row>
    <row r="51" spans="1:16" x14ac:dyDescent="0.35">
      <c r="A51" s="8"/>
      <c r="B51" s="27"/>
      <c r="C51" s="61"/>
      <c r="D51" s="15"/>
      <c r="E51" s="25"/>
      <c r="F51" s="8"/>
      <c r="G51" s="27" t="str">
        <f>VLOOKUP(H51,Numbers!$A$1:J431,2,)</f>
        <v>Isabelle Livett</v>
      </c>
      <c r="H51" s="30">
        <v>40</v>
      </c>
      <c r="I51" s="15">
        <v>5.34</v>
      </c>
      <c r="J51" s="25">
        <v>5</v>
      </c>
      <c r="K51" s="8"/>
      <c r="L51" s="27"/>
      <c r="M51" s="30"/>
      <c r="N51" s="15"/>
      <c r="O51" s="25"/>
      <c r="P51" s="19"/>
    </row>
    <row r="52" spans="1:16" x14ac:dyDescent="0.35">
      <c r="A52" s="8"/>
      <c r="B52" s="27" t="str">
        <f>IF(C52="","",IF(HLOOKUP(C52,#REF!,14,FALSE)="","Name?",HLOOKUP(C52,#REF!,14,FALSE)))</f>
        <v/>
      </c>
      <c r="C52" s="30"/>
      <c r="D52" s="15"/>
      <c r="E52" s="25"/>
      <c r="F52" s="8"/>
      <c r="G52" s="27"/>
      <c r="H52" s="30"/>
      <c r="I52" s="15"/>
      <c r="J52" s="25"/>
      <c r="K52" s="8"/>
      <c r="L52" s="27"/>
      <c r="M52" s="30"/>
      <c r="N52" s="15"/>
      <c r="O52" s="25"/>
      <c r="P52" s="19"/>
    </row>
    <row r="53" spans="1:16" ht="13.15" thickBot="1" x14ac:dyDescent="0.4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76"/>
    </row>
    <row r="56" spans="1:16" ht="13.15" x14ac:dyDescent="0.4">
      <c r="A56" s="1" t="s">
        <v>1058</v>
      </c>
      <c r="C56" s="24"/>
    </row>
    <row r="57" spans="1:16" ht="13.15" thickBot="1" x14ac:dyDescent="0.4">
      <c r="B57" s="4" t="s">
        <v>1007</v>
      </c>
      <c r="G57" s="4" t="s">
        <v>4</v>
      </c>
      <c r="L57" s="4" t="s">
        <v>5</v>
      </c>
    </row>
    <row r="58" spans="1:16" x14ac:dyDescent="0.35">
      <c r="A58" s="5"/>
      <c r="B58" s="6" t="s">
        <v>0</v>
      </c>
      <c r="C58" s="67" t="s">
        <v>976</v>
      </c>
      <c r="D58" s="29" t="s">
        <v>1</v>
      </c>
      <c r="E58" s="7"/>
      <c r="F58" s="5"/>
      <c r="G58" s="6" t="s">
        <v>0</v>
      </c>
      <c r="H58" s="67" t="s">
        <v>976</v>
      </c>
      <c r="I58" s="29" t="s">
        <v>1</v>
      </c>
      <c r="J58" s="7"/>
      <c r="K58" s="5"/>
      <c r="L58" s="6" t="s">
        <v>0</v>
      </c>
      <c r="M58" s="67" t="s">
        <v>976</v>
      </c>
      <c r="N58" s="29" t="s">
        <v>1</v>
      </c>
      <c r="O58" s="7"/>
      <c r="P58" s="21"/>
    </row>
    <row r="59" spans="1:16" x14ac:dyDescent="0.35">
      <c r="A59" s="8"/>
      <c r="B59" s="27" t="str">
        <f>VLOOKUP(C59,Numbers!$A$1:E318,2,)</f>
        <v>Theo Stubbs</v>
      </c>
      <c r="C59" s="50">
        <v>76</v>
      </c>
      <c r="D59" s="14">
        <v>13</v>
      </c>
      <c r="E59" s="25">
        <v>1</v>
      </c>
      <c r="F59" s="12"/>
      <c r="G59" s="27" t="str">
        <f>VLOOKUP(H59,Numbers!$A$1:J318,2,)</f>
        <v>Harrison Joynson</v>
      </c>
      <c r="H59" s="30">
        <v>36</v>
      </c>
      <c r="I59" s="14">
        <v>13.4</v>
      </c>
      <c r="J59" s="25">
        <v>1</v>
      </c>
      <c r="K59" s="12"/>
      <c r="L59" s="27" t="str">
        <f>VLOOKUP(M59,Numbers!$A$1:O318,2,)</f>
        <v>Jack Clark</v>
      </c>
      <c r="M59" s="30">
        <v>43</v>
      </c>
      <c r="N59" s="14">
        <v>27.6</v>
      </c>
      <c r="O59" s="25">
        <v>1</v>
      </c>
      <c r="P59" s="19"/>
    </row>
    <row r="60" spans="1:16" x14ac:dyDescent="0.35">
      <c r="A60" s="8"/>
      <c r="B60" s="27" t="str">
        <f>VLOOKUP(C60,Numbers!$A$1:E319,2,)</f>
        <v>Joshua Parsley</v>
      </c>
      <c r="C60" s="30">
        <v>52</v>
      </c>
      <c r="D60" s="14">
        <v>14.4</v>
      </c>
      <c r="E60" s="25">
        <v>2</v>
      </c>
      <c r="F60" s="12"/>
      <c r="G60" s="27" t="str">
        <f>VLOOKUP(H60,Numbers!$A$1:J319,2,)</f>
        <v>Rhys Hulse</v>
      </c>
      <c r="H60" s="30">
        <v>72</v>
      </c>
      <c r="I60" s="14">
        <v>13.5</v>
      </c>
      <c r="J60" s="25">
        <v>2</v>
      </c>
      <c r="K60" s="12"/>
      <c r="L60" s="27" t="str">
        <f>VLOOKUP(M60,Numbers!$A$1:O319,2,)</f>
        <v>Jaeden Reynolds</v>
      </c>
      <c r="M60" s="30">
        <v>45</v>
      </c>
      <c r="N60" s="14">
        <v>28.8</v>
      </c>
      <c r="O60" s="25">
        <v>2</v>
      </c>
      <c r="P60" s="19"/>
    </row>
    <row r="61" spans="1:16" x14ac:dyDescent="0.35">
      <c r="A61" s="8"/>
      <c r="B61" s="27" t="str">
        <f>VLOOKUP(C61,Numbers!$A$1:E320,2,)</f>
        <v>Aiden Howlin</v>
      </c>
      <c r="C61" s="30">
        <v>1</v>
      </c>
      <c r="D61" s="14">
        <v>14.4</v>
      </c>
      <c r="E61" s="25">
        <v>3</v>
      </c>
      <c r="F61" s="12"/>
      <c r="G61" s="27" t="str">
        <f>VLOOKUP(H61,Numbers!$A$1:J320,2,)</f>
        <v>Callum Stow-Povall</v>
      </c>
      <c r="H61" s="30">
        <v>78</v>
      </c>
      <c r="I61" s="14">
        <v>13.6</v>
      </c>
      <c r="J61" s="25">
        <v>3</v>
      </c>
      <c r="K61" s="12"/>
      <c r="L61" s="27" t="str">
        <f>VLOOKUP(M61,Numbers!$A$1:O320,2,)</f>
        <v>Padraig Ibrahim</v>
      </c>
      <c r="M61" s="30">
        <v>67</v>
      </c>
      <c r="N61" s="14">
        <v>31.6</v>
      </c>
      <c r="O61" s="25">
        <v>3</v>
      </c>
      <c r="P61" s="19"/>
    </row>
    <row r="62" spans="1:16" x14ac:dyDescent="0.35">
      <c r="A62" s="8"/>
      <c r="B62" s="27" t="str">
        <f>VLOOKUP(C62,Numbers!$A$1:E321,2,)</f>
        <v>Aodan Corr</v>
      </c>
      <c r="C62" s="61">
        <v>13</v>
      </c>
      <c r="D62" s="14">
        <v>15.1</v>
      </c>
      <c r="E62" s="25">
        <v>4</v>
      </c>
      <c r="F62" s="12"/>
      <c r="G62" s="27" t="str">
        <f>VLOOKUP(H62,Numbers!$A$1:J321,2,)</f>
        <v>Quinton Mahoney</v>
      </c>
      <c r="H62" s="30">
        <v>68</v>
      </c>
      <c r="I62" s="14">
        <v>14</v>
      </c>
      <c r="J62" s="25">
        <v>4</v>
      </c>
      <c r="K62" s="12"/>
      <c r="L62" s="27" t="str">
        <f>VLOOKUP(M62,Numbers!$A$1:O321,2,)</f>
        <v>Sam Treanor</v>
      </c>
      <c r="M62" s="30">
        <v>74</v>
      </c>
      <c r="N62" s="14">
        <v>33.9</v>
      </c>
      <c r="O62" s="25">
        <v>4</v>
      </c>
      <c r="P62" s="19"/>
    </row>
    <row r="63" spans="1:16" x14ac:dyDescent="0.35">
      <c r="A63" s="8"/>
      <c r="B63" s="27"/>
      <c r="C63" s="30"/>
      <c r="D63" s="14"/>
      <c r="E63" s="25"/>
      <c r="F63" s="12"/>
      <c r="G63" s="27" t="str">
        <f>VLOOKUP(H63,Numbers!$A$1:J322,2,)</f>
        <v>Reuben Hillier</v>
      </c>
      <c r="H63" s="50">
        <v>71</v>
      </c>
      <c r="I63" s="14">
        <v>14.4</v>
      </c>
      <c r="J63" s="25">
        <v>5</v>
      </c>
      <c r="K63" s="12"/>
      <c r="L63" s="27"/>
      <c r="M63" s="50"/>
      <c r="N63" s="14"/>
      <c r="O63" s="25"/>
      <c r="P63" s="19"/>
    </row>
    <row r="64" spans="1:16" x14ac:dyDescent="0.35">
      <c r="A64" s="8"/>
      <c r="B64" s="27"/>
      <c r="C64" s="30"/>
      <c r="D64" s="14"/>
      <c r="E64" s="25"/>
      <c r="F64" s="12"/>
      <c r="G64" s="27" t="str">
        <f>VLOOKUP(H64,Numbers!$A$1:J323,2,)</f>
        <v>Alexander Steele</v>
      </c>
      <c r="H64" s="30">
        <v>4</v>
      </c>
      <c r="I64" s="14">
        <v>14.5</v>
      </c>
      <c r="J64" s="25">
        <v>6</v>
      </c>
      <c r="K64" s="12"/>
      <c r="L64" s="27"/>
      <c r="M64" s="30"/>
      <c r="N64" s="14"/>
      <c r="O64" s="25"/>
      <c r="P64" s="19"/>
    </row>
    <row r="65" spans="1:16" x14ac:dyDescent="0.35">
      <c r="A65" s="8"/>
      <c r="B65" s="27"/>
      <c r="C65" s="30"/>
      <c r="D65" s="14"/>
      <c r="E65" s="25"/>
      <c r="F65" s="12"/>
      <c r="G65" s="27" t="str">
        <f>VLOOKUP(H65,Numbers!$A$1:J324,2,)</f>
        <v>Finlay Kelleher</v>
      </c>
      <c r="H65" s="61">
        <v>32</v>
      </c>
      <c r="I65" s="14">
        <v>14.8</v>
      </c>
      <c r="J65" s="25">
        <v>7</v>
      </c>
      <c r="K65" s="12"/>
      <c r="L65" s="27"/>
      <c r="M65" s="61"/>
      <c r="N65" s="14"/>
      <c r="O65" s="25"/>
      <c r="P65" s="19"/>
    </row>
    <row r="66" spans="1:16" x14ac:dyDescent="0.35">
      <c r="A66" s="8"/>
      <c r="B66" s="27"/>
      <c r="C66" s="30"/>
      <c r="D66" s="14"/>
      <c r="E66" s="25"/>
      <c r="F66" s="12"/>
      <c r="G66" s="27"/>
      <c r="H66" s="30"/>
      <c r="I66" s="14"/>
      <c r="J66" s="25"/>
      <c r="K66" s="12"/>
      <c r="L66" s="27"/>
      <c r="M66" s="30"/>
      <c r="N66" s="14"/>
      <c r="O66" s="25"/>
      <c r="P66" s="19"/>
    </row>
    <row r="67" spans="1:16" ht="13.15" thickBot="1" x14ac:dyDescent="0.4">
      <c r="A67" s="10"/>
      <c r="B67" s="11"/>
      <c r="C67" s="11"/>
      <c r="D67" s="18"/>
      <c r="E67" s="73"/>
      <c r="F67" s="74"/>
      <c r="G67" s="11"/>
      <c r="H67" s="11"/>
      <c r="I67" s="18"/>
      <c r="J67" s="73"/>
      <c r="K67" s="11"/>
      <c r="L67" s="11"/>
      <c r="M67" s="11"/>
      <c r="N67" s="18"/>
      <c r="O67" s="75"/>
    </row>
    <row r="68" spans="1:16" x14ac:dyDescent="0.35">
      <c r="P68" s="21"/>
    </row>
    <row r="69" spans="1:16" ht="13.15" x14ac:dyDescent="0.4">
      <c r="A69" s="1" t="str">
        <f>A56</f>
        <v>Year 7 Boys</v>
      </c>
      <c r="P69" s="21"/>
    </row>
    <row r="70" spans="1:16" ht="13.15" thickBot="1" x14ac:dyDescent="0.4">
      <c r="B70" s="4" t="s">
        <v>6</v>
      </c>
      <c r="G70" s="69" t="s">
        <v>7</v>
      </c>
      <c r="P70" s="2"/>
    </row>
    <row r="71" spans="1:16" x14ac:dyDescent="0.35">
      <c r="A71" s="5"/>
      <c r="B71" s="6" t="s">
        <v>0</v>
      </c>
      <c r="C71" s="67" t="s">
        <v>976</v>
      </c>
      <c r="D71" s="29" t="s">
        <v>1</v>
      </c>
      <c r="E71" s="7"/>
      <c r="F71" s="5"/>
      <c r="G71" s="6" t="s">
        <v>0</v>
      </c>
      <c r="H71" s="67" t="s">
        <v>976</v>
      </c>
      <c r="I71" s="29" t="s">
        <v>1</v>
      </c>
      <c r="J71" s="7"/>
      <c r="P71" s="2"/>
    </row>
    <row r="72" spans="1:16" x14ac:dyDescent="0.35">
      <c r="A72" s="8"/>
      <c r="B72" s="27" t="str">
        <f>VLOOKUP(C72,Numbers!$A$1:E356,2,)</f>
        <v>Mark Seston</v>
      </c>
      <c r="C72" s="50">
        <v>63</v>
      </c>
      <c r="D72" s="68" t="s">
        <v>1062</v>
      </c>
      <c r="E72" s="25">
        <v>1</v>
      </c>
      <c r="F72" s="8"/>
      <c r="G72" s="27" t="str">
        <f>VLOOKUP(H72,Numbers!$A$1:J356,2,)</f>
        <v>Liam McCay</v>
      </c>
      <c r="H72" s="50">
        <v>59</v>
      </c>
      <c r="I72" s="62" t="s">
        <v>1066</v>
      </c>
      <c r="J72" s="25">
        <v>1</v>
      </c>
      <c r="P72" s="2"/>
    </row>
    <row r="73" spans="1:16" x14ac:dyDescent="0.35">
      <c r="A73" s="8"/>
      <c r="B73" s="27" t="str">
        <f>VLOOKUP(C73,Numbers!$A$1:E357,2,)</f>
        <v>Josh Redmond</v>
      </c>
      <c r="C73" s="30">
        <v>50</v>
      </c>
      <c r="D73" s="68" t="s">
        <v>1063</v>
      </c>
      <c r="E73" s="25">
        <v>2</v>
      </c>
      <c r="F73" s="8"/>
      <c r="G73" s="27" t="str">
        <f>VLOOKUP(H73,Numbers!$A$1:J357,2,)</f>
        <v>Alex Poulston</v>
      </c>
      <c r="H73" s="30">
        <v>3</v>
      </c>
      <c r="I73" s="62" t="s">
        <v>1067</v>
      </c>
      <c r="J73" s="25">
        <v>2</v>
      </c>
      <c r="P73" s="2"/>
    </row>
    <row r="74" spans="1:16" x14ac:dyDescent="0.35">
      <c r="A74" s="8"/>
      <c r="B74" s="27" t="str">
        <f>VLOOKUP(C74,Numbers!$A$1:E358,2,)</f>
        <v>Ben Taylor</v>
      </c>
      <c r="C74" s="30">
        <v>15</v>
      </c>
      <c r="D74" s="68" t="s">
        <v>1064</v>
      </c>
      <c r="E74" s="25">
        <v>3</v>
      </c>
      <c r="F74" s="8"/>
      <c r="G74" s="27" t="str">
        <f>VLOOKUP(H74,Numbers!$A$1:J358,2,)</f>
        <v>Iwan Williams</v>
      </c>
      <c r="H74" s="30">
        <v>42</v>
      </c>
      <c r="I74" s="62" t="s">
        <v>1068</v>
      </c>
      <c r="J74" s="25">
        <v>3</v>
      </c>
      <c r="P74" s="2"/>
    </row>
    <row r="75" spans="1:16" x14ac:dyDescent="0.35">
      <c r="A75" s="8"/>
      <c r="B75" s="27" t="str">
        <f>VLOOKUP(C75,Numbers!$A$1:E359,2,)</f>
        <v>Kallum Beardsmore</v>
      </c>
      <c r="C75" s="30">
        <v>53</v>
      </c>
      <c r="D75" s="68" t="s">
        <v>1065</v>
      </c>
      <c r="E75" s="25">
        <v>4</v>
      </c>
      <c r="F75" s="8"/>
      <c r="G75" s="27" t="str">
        <f>VLOOKUP(H75,Numbers!$A$1:J359,2,)</f>
        <v>Elliott Bujac</v>
      </c>
      <c r="H75" s="30">
        <v>77</v>
      </c>
      <c r="I75" s="62" t="s">
        <v>1069</v>
      </c>
      <c r="J75" s="25">
        <v>4</v>
      </c>
      <c r="P75" s="2"/>
    </row>
    <row r="76" spans="1:16" x14ac:dyDescent="0.35">
      <c r="A76" s="8"/>
      <c r="B76" s="27"/>
      <c r="C76" s="30"/>
      <c r="D76" s="68"/>
      <c r="E76" s="25">
        <v>5</v>
      </c>
      <c r="F76" s="8"/>
      <c r="G76" s="27" t="str">
        <f>VLOOKUP(H76,Numbers!$A$1:J360,2,)</f>
        <v>Harry Corcoran</v>
      </c>
      <c r="H76" s="30">
        <v>37</v>
      </c>
      <c r="I76" s="62" t="s">
        <v>1107</v>
      </c>
      <c r="J76" s="25">
        <v>5</v>
      </c>
      <c r="P76" s="2"/>
    </row>
    <row r="77" spans="1:16" x14ac:dyDescent="0.35">
      <c r="A77" s="8"/>
      <c r="B77" s="27"/>
      <c r="C77" s="30"/>
      <c r="D77" s="68"/>
      <c r="E77" s="25">
        <v>6</v>
      </c>
      <c r="F77" s="8"/>
      <c r="G77" s="27" t="str">
        <f>VLOOKUP(H77,Numbers!$A$1:J361,2,)</f>
        <v>Conrad Lucas</v>
      </c>
      <c r="H77" s="30">
        <v>18</v>
      </c>
      <c r="I77" s="62" t="s">
        <v>1108</v>
      </c>
      <c r="J77" s="25">
        <v>6</v>
      </c>
      <c r="P77" s="2"/>
    </row>
    <row r="78" spans="1:16" x14ac:dyDescent="0.35">
      <c r="A78" s="8"/>
      <c r="B78" s="27"/>
      <c r="C78" s="30"/>
      <c r="D78" s="68"/>
      <c r="E78" s="25">
        <v>7</v>
      </c>
      <c r="F78" s="8"/>
      <c r="G78" s="27"/>
      <c r="H78" s="30"/>
      <c r="I78" s="22"/>
      <c r="J78" s="25"/>
      <c r="P78" s="2"/>
    </row>
    <row r="79" spans="1:16" x14ac:dyDescent="0.35">
      <c r="A79" s="8"/>
      <c r="B79" s="27"/>
      <c r="C79" s="30"/>
      <c r="D79" s="68"/>
      <c r="E79" s="27"/>
      <c r="F79" s="9"/>
      <c r="G79" s="27"/>
      <c r="H79" s="30"/>
      <c r="I79" s="22"/>
      <c r="J79" s="25"/>
      <c r="P79" s="2"/>
    </row>
    <row r="80" spans="1:16" ht="13.15" thickBot="1" x14ac:dyDescent="0.4">
      <c r="A80" s="10"/>
      <c r="B80" s="11"/>
      <c r="C80" s="11"/>
      <c r="D80" s="11"/>
      <c r="E80" s="11"/>
      <c r="F80" s="11"/>
      <c r="G80" s="11"/>
      <c r="H80" s="11"/>
      <c r="I80" s="11"/>
      <c r="J80" s="76"/>
      <c r="P80" s="2"/>
    </row>
    <row r="81" spans="1:16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P81" s="2"/>
    </row>
    <row r="82" spans="1:16" ht="13.15" x14ac:dyDescent="0.4">
      <c r="A82" s="1" t="str">
        <f>A69</f>
        <v>Year 7 Boys</v>
      </c>
      <c r="P82" s="2"/>
    </row>
    <row r="83" spans="1:16" ht="13.15" thickBot="1" x14ac:dyDescent="0.4">
      <c r="B83" s="4" t="s">
        <v>9</v>
      </c>
      <c r="G83" s="4" t="s">
        <v>10</v>
      </c>
      <c r="L83" s="4"/>
      <c r="P83" s="21"/>
    </row>
    <row r="84" spans="1:16" x14ac:dyDescent="0.35">
      <c r="A84" s="5"/>
      <c r="B84" s="5" t="s">
        <v>0</v>
      </c>
      <c r="C84" s="67" t="s">
        <v>976</v>
      </c>
      <c r="D84" s="29" t="s">
        <v>1</v>
      </c>
      <c r="E84" s="7"/>
      <c r="F84" s="5"/>
      <c r="G84" s="6" t="s">
        <v>0</v>
      </c>
      <c r="H84" s="67" t="s">
        <v>976</v>
      </c>
      <c r="I84" s="29" t="s">
        <v>1</v>
      </c>
      <c r="J84" s="7"/>
      <c r="K84" s="9"/>
      <c r="L84" s="9"/>
      <c r="M84" s="9"/>
      <c r="N84" s="9"/>
      <c r="O84" s="9"/>
      <c r="P84" s="19"/>
    </row>
    <row r="85" spans="1:16" x14ac:dyDescent="0.35">
      <c r="A85" s="8"/>
      <c r="B85" s="77" t="str">
        <f>VLOOKUP(C85,Numbers!$A$1:E391,2,)</f>
        <v>Eoin Moore</v>
      </c>
      <c r="C85" s="30">
        <v>29</v>
      </c>
      <c r="D85" s="15">
        <v>1.35</v>
      </c>
      <c r="E85" s="25">
        <v>1</v>
      </c>
      <c r="F85" s="8"/>
      <c r="G85" s="27" t="str">
        <f>VLOOKUP(H85,Numbers!$A$1:J391,2,)</f>
        <v>Rhys Hulse</v>
      </c>
      <c r="H85" s="50">
        <v>72</v>
      </c>
      <c r="I85" s="15">
        <v>4.6900000000000004</v>
      </c>
      <c r="J85" s="25">
        <v>1</v>
      </c>
      <c r="K85" s="9"/>
      <c r="L85" s="9"/>
      <c r="M85" s="9"/>
      <c r="N85" s="15"/>
      <c r="O85" s="19"/>
      <c r="P85" s="19"/>
    </row>
    <row r="86" spans="1:16" x14ac:dyDescent="0.35">
      <c r="A86" s="8"/>
      <c r="B86" s="77" t="str">
        <f>VLOOKUP(C86,Numbers!$A$1:E392,2,)</f>
        <v>Padraig Ibrahim</v>
      </c>
      <c r="C86" s="30">
        <v>67</v>
      </c>
      <c r="D86" s="15">
        <v>1.3</v>
      </c>
      <c r="E86" s="25">
        <v>2</v>
      </c>
      <c r="F86" s="8"/>
      <c r="G86" s="27" t="str">
        <f>VLOOKUP(H86,Numbers!$A$1:J392,2,)</f>
        <v>Aiden Howlin</v>
      </c>
      <c r="H86" s="61">
        <v>1</v>
      </c>
      <c r="I86" s="15">
        <v>4.5199999999999996</v>
      </c>
      <c r="J86" s="25">
        <v>2</v>
      </c>
      <c r="K86" s="9"/>
      <c r="L86" s="9"/>
      <c r="M86" s="9"/>
      <c r="N86" s="15"/>
      <c r="O86" s="19"/>
      <c r="P86" s="19"/>
    </row>
    <row r="87" spans="1:16" x14ac:dyDescent="0.35">
      <c r="A87" s="8"/>
      <c r="B87" s="77" t="str">
        <f>VLOOKUP(C87,Numbers!$A$1:E393,2,)</f>
        <v>Joshua Parsley</v>
      </c>
      <c r="C87" s="30">
        <v>52</v>
      </c>
      <c r="D87" s="15">
        <v>1.3</v>
      </c>
      <c r="E87" s="25">
        <v>3</v>
      </c>
      <c r="F87" s="8"/>
      <c r="G87" s="27" t="str">
        <f>VLOOKUP(H87,Numbers!$A$1:J393,2,)</f>
        <v>Aodan Corr</v>
      </c>
      <c r="H87" s="61">
        <v>13</v>
      </c>
      <c r="I87" s="15">
        <v>4.1100000000000003</v>
      </c>
      <c r="J87" s="25">
        <v>3</v>
      </c>
      <c r="K87" s="9"/>
      <c r="L87" s="9"/>
      <c r="M87" s="9"/>
      <c r="N87" s="15"/>
      <c r="O87" s="19"/>
      <c r="P87" s="19"/>
    </row>
    <row r="88" spans="1:16" x14ac:dyDescent="0.35">
      <c r="A88" s="8"/>
      <c r="B88" s="77" t="str">
        <f>VLOOKUP(C88,Numbers!$A$1:E394,2,)</f>
        <v>Alexander Steele</v>
      </c>
      <c r="C88" s="30">
        <v>4</v>
      </c>
      <c r="D88" s="15">
        <v>1.3</v>
      </c>
      <c r="E88" s="25">
        <v>4</v>
      </c>
      <c r="F88" s="8"/>
      <c r="G88" s="27" t="str">
        <f>VLOOKUP(H88,Numbers!$A$1:J394,2,)</f>
        <v>Callum Stow-Povall</v>
      </c>
      <c r="H88" s="50">
        <v>78</v>
      </c>
      <c r="I88" s="15">
        <v>4.03</v>
      </c>
      <c r="J88" s="25">
        <v>4</v>
      </c>
      <c r="K88" s="9"/>
      <c r="L88" s="9"/>
      <c r="M88" s="9"/>
      <c r="N88" s="15"/>
      <c r="O88" s="19"/>
      <c r="P88" s="19"/>
    </row>
    <row r="89" spans="1:16" x14ac:dyDescent="0.35">
      <c r="A89" s="8"/>
      <c r="B89" s="77" t="str">
        <f>VLOOKUP(C89,Numbers!$A$1:E395,2,)</f>
        <v>Dylan Rumsby</v>
      </c>
      <c r="C89" s="30">
        <v>21</v>
      </c>
      <c r="D89" s="15">
        <v>1.1499999999999999</v>
      </c>
      <c r="E89" s="25">
        <v>5</v>
      </c>
      <c r="F89" s="8"/>
      <c r="G89" s="27" t="str">
        <f>VLOOKUP(H89,Numbers!$A$1:J395,2,)</f>
        <v>Reuben Hillier</v>
      </c>
      <c r="H89" s="30">
        <v>71</v>
      </c>
      <c r="I89" s="15">
        <v>3.65</v>
      </c>
      <c r="J89" s="25">
        <v>5</v>
      </c>
      <c r="K89" s="9"/>
      <c r="L89" s="9"/>
      <c r="M89" s="9"/>
      <c r="N89" s="15"/>
      <c r="O89" s="19"/>
      <c r="P89" s="19"/>
    </row>
    <row r="90" spans="1:16" x14ac:dyDescent="0.35">
      <c r="A90" s="8"/>
      <c r="B90" s="77"/>
      <c r="C90" s="30"/>
      <c r="D90" s="15"/>
      <c r="E90" s="25">
        <v>6</v>
      </c>
      <c r="F90" s="8"/>
      <c r="G90" s="27"/>
      <c r="H90" s="30"/>
      <c r="I90" s="15"/>
      <c r="J90" s="25">
        <v>6</v>
      </c>
      <c r="K90" s="9"/>
      <c r="L90" s="9"/>
      <c r="M90" s="9"/>
      <c r="N90" s="15"/>
      <c r="O90" s="19"/>
      <c r="P90" s="19"/>
    </row>
    <row r="91" spans="1:16" ht="13.15" thickBot="1" x14ac:dyDescent="0.4">
      <c r="B91" s="10"/>
      <c r="C91" s="11"/>
      <c r="D91" s="11"/>
      <c r="E91" s="11"/>
      <c r="F91" s="11"/>
      <c r="G91" s="11"/>
      <c r="H91" s="11"/>
      <c r="I91" s="11"/>
      <c r="J91" s="76"/>
    </row>
    <row r="93" spans="1:16" ht="13.15" x14ac:dyDescent="0.4">
      <c r="A93" s="1" t="str">
        <f>A82</f>
        <v>Year 7 Boys</v>
      </c>
    </row>
    <row r="94" spans="1:16" ht="13.15" thickBot="1" x14ac:dyDescent="0.4">
      <c r="B94" s="4" t="s">
        <v>12</v>
      </c>
      <c r="G94" s="4" t="s">
        <v>13</v>
      </c>
      <c r="L94" s="4" t="s">
        <v>14</v>
      </c>
      <c r="P94" s="21"/>
    </row>
    <row r="95" spans="1:16" x14ac:dyDescent="0.35">
      <c r="A95" s="5"/>
      <c r="B95" s="6" t="s">
        <v>0</v>
      </c>
      <c r="C95" s="67" t="s">
        <v>976</v>
      </c>
      <c r="D95" s="29" t="s">
        <v>1</v>
      </c>
      <c r="E95" s="7"/>
      <c r="F95" s="5"/>
      <c r="G95" s="6" t="s">
        <v>0</v>
      </c>
      <c r="H95" s="67" t="s">
        <v>976</v>
      </c>
      <c r="I95" s="29" t="s">
        <v>1</v>
      </c>
      <c r="J95" s="7"/>
      <c r="K95" s="5"/>
      <c r="L95" s="6" t="s">
        <v>0</v>
      </c>
      <c r="M95" s="67" t="s">
        <v>976</v>
      </c>
      <c r="N95" s="29" t="s">
        <v>1</v>
      </c>
      <c r="O95" s="7"/>
      <c r="P95" s="19"/>
    </row>
    <row r="96" spans="1:16" x14ac:dyDescent="0.35">
      <c r="A96" s="8"/>
      <c r="B96" s="27" t="str">
        <f>VLOOKUP(C96,Numbers!$A$1:E427,2,)</f>
        <v>Daniel Wilkinson</v>
      </c>
      <c r="C96" s="61">
        <v>20</v>
      </c>
      <c r="D96" s="15">
        <v>23.59</v>
      </c>
      <c r="E96" s="25">
        <v>1</v>
      </c>
      <c r="F96" s="8"/>
      <c r="G96" s="27" t="str">
        <f>VLOOKUP(H96,Numbers!$A$1:J427,2,)</f>
        <v>Mark Seston</v>
      </c>
      <c r="H96" s="61">
        <v>63</v>
      </c>
      <c r="I96" s="15">
        <v>7.31</v>
      </c>
      <c r="J96" s="25">
        <v>1</v>
      </c>
      <c r="K96" s="8"/>
      <c r="L96" s="27" t="str">
        <f>VLOOKUP(M96,Numbers!$A$1:O427,2,)</f>
        <v>Sam Treanor</v>
      </c>
      <c r="M96" s="61">
        <v>74</v>
      </c>
      <c r="N96" s="15">
        <v>30.32</v>
      </c>
      <c r="O96" s="25">
        <v>1</v>
      </c>
      <c r="P96" s="19"/>
    </row>
    <row r="97" spans="1:16" x14ac:dyDescent="0.35">
      <c r="A97" s="8"/>
      <c r="B97" s="27" t="str">
        <f>VLOOKUP(C97,Numbers!$A$1:E428,2,)</f>
        <v>Joshua Birchall</v>
      </c>
      <c r="C97" s="30">
        <v>51</v>
      </c>
      <c r="D97" s="15">
        <v>14.93</v>
      </c>
      <c r="E97" s="25">
        <v>2</v>
      </c>
      <c r="F97" s="8"/>
      <c r="G97" s="27" t="str">
        <f>VLOOKUP(H97,Numbers!$A$1:J428,2,)</f>
        <v>Billy Becouam</v>
      </c>
      <c r="H97" s="30">
        <v>16</v>
      </c>
      <c r="I97" s="15">
        <v>6.21</v>
      </c>
      <c r="J97" s="25">
        <v>2</v>
      </c>
      <c r="K97" s="8"/>
      <c r="L97" s="27" t="str">
        <f>VLOOKUP(M97,Numbers!$A$1:O428,2,)</f>
        <v>Jack Clark</v>
      </c>
      <c r="M97" s="61">
        <v>43</v>
      </c>
      <c r="N97" s="15">
        <v>27.47</v>
      </c>
      <c r="O97" s="25">
        <v>2</v>
      </c>
      <c r="P97" s="19"/>
    </row>
    <row r="98" spans="1:16" x14ac:dyDescent="0.35">
      <c r="A98" s="8"/>
      <c r="B98" s="27" t="str">
        <f>VLOOKUP(C98,Numbers!$A$1:E429,2,)</f>
        <v>Liam Grealis</v>
      </c>
      <c r="C98" s="30">
        <v>58</v>
      </c>
      <c r="D98" s="15">
        <v>13.1</v>
      </c>
      <c r="E98" s="25">
        <v>3</v>
      </c>
      <c r="F98" s="8"/>
      <c r="G98" s="27" t="str">
        <f>VLOOKUP(H98,Numbers!$A$1:J429,2,)</f>
        <v>Kallum Beardsmore</v>
      </c>
      <c r="H98" s="30">
        <v>53</v>
      </c>
      <c r="I98" s="15">
        <v>6.01</v>
      </c>
      <c r="J98" s="25">
        <v>3</v>
      </c>
      <c r="K98" s="8"/>
      <c r="L98" s="27" t="str">
        <f>VLOOKUP(M98,Numbers!$A$1:O429,2,)</f>
        <v>James Manuel</v>
      </c>
      <c r="M98" s="30">
        <v>46</v>
      </c>
      <c r="N98" s="15">
        <v>26.6</v>
      </c>
      <c r="O98" s="25">
        <v>3</v>
      </c>
      <c r="P98" s="19"/>
    </row>
    <row r="99" spans="1:16" x14ac:dyDescent="0.35">
      <c r="A99" s="8"/>
      <c r="B99" s="27"/>
      <c r="C99" s="30"/>
      <c r="D99" s="15"/>
      <c r="E99" s="25"/>
      <c r="F99" s="8"/>
      <c r="G99" s="27" t="str">
        <f>VLOOKUP(H99,Numbers!$A$1:J430,2,)</f>
        <v>Andrew Wilkinson</v>
      </c>
      <c r="H99" s="30">
        <v>10</v>
      </c>
      <c r="I99" s="15">
        <v>5.89</v>
      </c>
      <c r="J99" s="25">
        <v>4</v>
      </c>
      <c r="K99" s="8"/>
      <c r="L99" s="27" t="str">
        <f>VLOOKUP(M99,Numbers!$A$1:O430,2,)</f>
        <v>Reuben</v>
      </c>
      <c r="M99" s="30">
        <v>70</v>
      </c>
      <c r="N99" s="15">
        <v>19.73</v>
      </c>
      <c r="O99" s="25">
        <v>4</v>
      </c>
      <c r="P99" s="19"/>
    </row>
    <row r="100" spans="1:16" x14ac:dyDescent="0.35">
      <c r="A100" s="8"/>
      <c r="B100" s="27"/>
      <c r="C100" s="61"/>
      <c r="D100" s="15"/>
      <c r="E100" s="25"/>
      <c r="F100" s="8"/>
      <c r="G100" s="27"/>
      <c r="H100" s="30"/>
      <c r="I100" s="15"/>
      <c r="J100" s="25"/>
      <c r="K100" s="8"/>
      <c r="L100" s="27" t="str">
        <f>VLOOKUP(M100,Numbers!$A$1:O431,2,)</f>
        <v>Alex Poulston</v>
      </c>
      <c r="M100" s="30">
        <v>3</v>
      </c>
      <c r="N100" s="15">
        <v>18.34</v>
      </c>
      <c r="O100" s="25">
        <v>5</v>
      </c>
      <c r="P100" s="19"/>
    </row>
    <row r="101" spans="1:16" x14ac:dyDescent="0.35">
      <c r="A101" s="8"/>
      <c r="B101" s="27" t="str">
        <f>IF(C101="","",IF(HLOOKUP(C101,#REF!,14,FALSE)="","Name?",HLOOKUP(C101,#REF!,14,FALSE)))</f>
        <v/>
      </c>
      <c r="C101" s="30"/>
      <c r="D101" s="15"/>
      <c r="E101" s="25"/>
      <c r="F101" s="8"/>
      <c r="G101" s="27"/>
      <c r="H101" s="30"/>
      <c r="I101" s="15"/>
      <c r="J101" s="25"/>
      <c r="K101" s="8"/>
      <c r="L101" s="27"/>
      <c r="M101" s="30"/>
      <c r="N101" s="15"/>
      <c r="O101" s="25"/>
      <c r="P101" s="19"/>
    </row>
    <row r="102" spans="1:16" ht="13.15" thickBot="1" x14ac:dyDescent="0.4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76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rowBreaks count="3" manualBreakCount="3">
    <brk id="28" max="16383" man="1"/>
    <brk id="54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D4C2-6CA4-44C9-AE4D-6520967583BC}">
  <dimension ref="A1:F34"/>
  <sheetViews>
    <sheetView zoomScale="70" zoomScaleNormal="70" zoomScaleSheetLayoutView="80" workbookViewId="0">
      <selection activeCell="C2" sqref="C2"/>
    </sheetView>
  </sheetViews>
  <sheetFormatPr defaultColWidth="8.796875" defaultRowHeight="12.75" x14ac:dyDescent="0.35"/>
  <cols>
    <col min="1" max="1" width="4.796875" style="2" customWidth="1"/>
    <col min="2" max="2" width="13.59765625" style="2" bestFit="1" customWidth="1"/>
    <col min="3" max="3" width="9.3984375" style="2" customWidth="1"/>
    <col min="4" max="4" width="7.19921875" style="2" bestFit="1" customWidth="1"/>
    <col min="5" max="5" width="8.53125" style="2" customWidth="1"/>
    <col min="6" max="6" width="4.796875" style="2" customWidth="1"/>
    <col min="7" max="16384" width="8.796875" style="2"/>
  </cols>
  <sheetData>
    <row r="1" spans="1:6" ht="13.15" x14ac:dyDescent="0.4">
      <c r="A1" s="1" t="s">
        <v>1074</v>
      </c>
      <c r="D1" s="24"/>
    </row>
    <row r="2" spans="1:6" ht="13.15" thickBot="1" x14ac:dyDescent="0.4">
      <c r="B2" s="4" t="s">
        <v>534</v>
      </c>
      <c r="C2" s="4"/>
    </row>
    <row r="3" spans="1:6" x14ac:dyDescent="0.35">
      <c r="A3" s="5"/>
      <c r="B3" s="6" t="s">
        <v>0</v>
      </c>
      <c r="C3" s="6"/>
      <c r="D3" s="67" t="s">
        <v>976</v>
      </c>
      <c r="E3" s="29" t="s">
        <v>1</v>
      </c>
      <c r="F3" s="7"/>
    </row>
    <row r="4" spans="1:6" x14ac:dyDescent="0.35">
      <c r="A4" s="86" t="s">
        <v>1162</v>
      </c>
      <c r="B4" s="27" t="str">
        <f>VLOOKUP(D4,Numbers!$A$1:E318,2,)</f>
        <v>Michael</v>
      </c>
      <c r="C4" s="27" t="str">
        <f>VLOOKUP(D4,Numbers!$A$1:F318,3,)</f>
        <v>Brussels</v>
      </c>
      <c r="D4" s="50">
        <v>311</v>
      </c>
      <c r="E4" s="14" t="s">
        <v>1157</v>
      </c>
      <c r="F4" s="25">
        <v>1</v>
      </c>
    </row>
    <row r="5" spans="1:6" x14ac:dyDescent="0.35">
      <c r="A5" s="86" t="s">
        <v>1163</v>
      </c>
      <c r="B5" s="27" t="str">
        <f>VLOOKUP(D5,Numbers!$A$1:E319,2,)</f>
        <v xml:space="preserve">Jessica </v>
      </c>
      <c r="C5" s="27" t="str">
        <f>VLOOKUP(D5,Numbers!$A$1:F319,3,)</f>
        <v>Cook</v>
      </c>
      <c r="D5" s="30">
        <v>367</v>
      </c>
      <c r="E5" s="14" t="s">
        <v>1158</v>
      </c>
      <c r="F5" s="25">
        <v>2</v>
      </c>
    </row>
    <row r="6" spans="1:6" x14ac:dyDescent="0.35">
      <c r="A6" s="86" t="s">
        <v>1163</v>
      </c>
      <c r="B6" s="27" t="str">
        <f>VLOOKUP(D6,Numbers!$A$1:E320,2,)</f>
        <v>Millie</v>
      </c>
      <c r="C6" s="27" t="str">
        <f>VLOOKUP(D6,Numbers!$A$1:F320,3,)</f>
        <v>Raine</v>
      </c>
      <c r="D6" s="30">
        <v>373</v>
      </c>
      <c r="E6" s="14" t="s">
        <v>1159</v>
      </c>
      <c r="F6" s="25">
        <v>3</v>
      </c>
    </row>
    <row r="7" spans="1:6" x14ac:dyDescent="0.35">
      <c r="A7" s="8"/>
      <c r="B7" s="27"/>
      <c r="C7" s="27"/>
      <c r="D7" s="61"/>
      <c r="E7" s="14"/>
      <c r="F7" s="25">
        <v>4</v>
      </c>
    </row>
    <row r="8" spans="1:6" x14ac:dyDescent="0.35">
      <c r="A8" s="8"/>
      <c r="B8" s="27"/>
      <c r="C8" s="27"/>
      <c r="D8" s="30"/>
      <c r="E8" s="14"/>
      <c r="F8" s="25">
        <v>5</v>
      </c>
    </row>
    <row r="9" spans="1:6" x14ac:dyDescent="0.35">
      <c r="A9" s="8"/>
      <c r="B9" s="27"/>
      <c r="C9" s="27"/>
      <c r="D9" s="30"/>
      <c r="E9" s="14"/>
      <c r="F9" s="25">
        <v>6</v>
      </c>
    </row>
    <row r="10" spans="1:6" x14ac:dyDescent="0.35">
      <c r="A10" s="8"/>
      <c r="B10" s="27"/>
      <c r="C10" s="27"/>
      <c r="D10" s="30"/>
      <c r="E10" s="14"/>
      <c r="F10" s="25">
        <v>7</v>
      </c>
    </row>
    <row r="11" spans="1:6" x14ac:dyDescent="0.35">
      <c r="A11" s="8"/>
      <c r="B11" s="27"/>
      <c r="C11" s="27"/>
      <c r="D11" s="30"/>
      <c r="E11" s="14"/>
      <c r="F11" s="25">
        <v>8</v>
      </c>
    </row>
    <row r="12" spans="1:6" x14ac:dyDescent="0.35">
      <c r="A12" s="8"/>
      <c r="B12" s="27" t="str">
        <f>IF(D12="","",IF(HLOOKUP(D12,#REF!,2,FALSE)="","Name?",HLOOKUP(D12,#REF!,2,FALSE)))</f>
        <v/>
      </c>
      <c r="C12" s="27"/>
      <c r="D12" s="30"/>
      <c r="E12" s="14"/>
      <c r="F12" s="25"/>
    </row>
    <row r="13" spans="1:6" x14ac:dyDescent="0.35">
      <c r="A13" s="8"/>
      <c r="B13" s="27" t="str">
        <f>IF(D13="","",IF(HLOOKUP(D13,#REF!,2,FALSE)="","Name?",HLOOKUP(D13,#REF!,2,FALSE)))</f>
        <v/>
      </c>
      <c r="C13" s="27"/>
      <c r="D13" s="30"/>
      <c r="E13" s="14"/>
      <c r="F13" s="25"/>
    </row>
    <row r="14" spans="1:6" x14ac:dyDescent="0.35">
      <c r="A14" s="8"/>
      <c r="B14" s="27" t="str">
        <f>IF(D14="","",IF(HLOOKUP(D14,#REF!,2,FALSE)="","Name?",HLOOKUP(D14,#REF!,2,FALSE)))</f>
        <v/>
      </c>
      <c r="C14" s="27"/>
      <c r="D14" s="61"/>
      <c r="E14" s="14"/>
      <c r="F14" s="25"/>
    </row>
    <row r="15" spans="1:6" x14ac:dyDescent="0.35">
      <c r="A15" s="8"/>
      <c r="B15" s="27" t="str">
        <f>IF(D15="","",IF(HLOOKUP(D15,#REF!,2,FALSE)="","Name?",HLOOKUP(D15,#REF!,2,FALSE)))</f>
        <v/>
      </c>
      <c r="C15" s="27"/>
      <c r="D15" s="61"/>
      <c r="E15" s="14"/>
      <c r="F15" s="25"/>
    </row>
    <row r="16" spans="1:6" x14ac:dyDescent="0.3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</row>
    <row r="17" spans="1:6" x14ac:dyDescent="0.35">
      <c r="A17" s="8"/>
      <c r="B17" s="27" t="str">
        <f>IF(D17="","",IF(HLOOKUP(D17,#REF!,2,FALSE)="","Name?",HLOOKUP(D17,#REF!,2,FALSE)))</f>
        <v/>
      </c>
      <c r="C17" s="27"/>
      <c r="D17" s="50"/>
      <c r="E17" s="14"/>
      <c r="F17" s="25"/>
    </row>
    <row r="18" spans="1:6" x14ac:dyDescent="0.3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</row>
    <row r="19" spans="1:6" x14ac:dyDescent="0.35">
      <c r="A19" s="8"/>
      <c r="B19" s="27" t="str">
        <f>IF(D19="","",IF(HLOOKUP(D19,#REF!,2,FALSE)="","Name?",HLOOKUP(D19,#REF!,2,FALSE)))</f>
        <v/>
      </c>
      <c r="C19" s="27"/>
      <c r="D19" s="30"/>
      <c r="E19" s="14"/>
      <c r="F19" s="25"/>
    </row>
    <row r="20" spans="1:6" x14ac:dyDescent="0.3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</row>
    <row r="21" spans="1:6" x14ac:dyDescent="0.3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</row>
    <row r="22" spans="1:6" x14ac:dyDescent="0.3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</row>
    <row r="23" spans="1:6" x14ac:dyDescent="0.3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</row>
    <row r="24" spans="1:6" x14ac:dyDescent="0.3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</row>
    <row r="25" spans="1:6" x14ac:dyDescent="0.3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</row>
    <row r="26" spans="1:6" x14ac:dyDescent="0.3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</row>
    <row r="27" spans="1:6" x14ac:dyDescent="0.3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</row>
    <row r="28" spans="1:6" x14ac:dyDescent="0.3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</row>
    <row r="29" spans="1:6" x14ac:dyDescent="0.35">
      <c r="A29" s="8"/>
      <c r="B29" s="27" t="str">
        <f>IF(D29="","",IF(HLOOKUP(D29,#REF!,2,FALSE)="","Name?",HLOOKUP(D29,#REF!,2,FALSE)))</f>
        <v/>
      </c>
      <c r="C29" s="27"/>
      <c r="D29" s="30"/>
      <c r="E29" s="14"/>
      <c r="F29" s="25"/>
    </row>
    <row r="30" spans="1:6" x14ac:dyDescent="0.35">
      <c r="A30" s="8"/>
      <c r="B30" s="27" t="str">
        <f>IF(D30="","",IF(HLOOKUP(D30,#REF!,2,FALSE)="","Name?",HLOOKUP(D30,#REF!,2,FALSE)))</f>
        <v/>
      </c>
      <c r="C30" s="27"/>
      <c r="D30" s="30"/>
      <c r="E30" s="14"/>
      <c r="F30" s="25"/>
    </row>
    <row r="31" spans="1:6" x14ac:dyDescent="0.35">
      <c r="A31" s="8"/>
      <c r="B31" s="27" t="str">
        <f>IF(D31="","",IF(HLOOKUP(D31,#REF!,2,FALSE)="","Name?",HLOOKUP(D31,#REF!,2,FALSE)))</f>
        <v/>
      </c>
      <c r="C31" s="27"/>
      <c r="D31" s="30"/>
      <c r="E31" s="14"/>
      <c r="F31" s="25"/>
    </row>
    <row r="32" spans="1:6" ht="13.15" thickBot="1" x14ac:dyDescent="0.4">
      <c r="A32" s="10"/>
      <c r="B32" s="28"/>
      <c r="C32" s="28"/>
      <c r="D32" s="11"/>
      <c r="E32" s="18"/>
      <c r="F32" s="26"/>
    </row>
    <row r="33" spans="1:6" x14ac:dyDescent="0.35">
      <c r="A33" s="9"/>
      <c r="B33" s="9"/>
      <c r="C33" s="9"/>
      <c r="D33" s="9"/>
      <c r="E33" s="14"/>
      <c r="F33" s="19"/>
    </row>
    <row r="34" spans="1:6" x14ac:dyDescent="0.35">
      <c r="A34" s="9"/>
      <c r="B34" s="9"/>
      <c r="C34" s="9"/>
      <c r="D34" s="9"/>
      <c r="E34" s="14"/>
      <c r="F34" s="19"/>
    </row>
  </sheetData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74C3-21B7-4CA2-986B-5C0406A5784D}">
  <dimension ref="A1:T173"/>
  <sheetViews>
    <sheetView topLeftCell="A128" zoomScale="70" zoomScaleNormal="70" workbookViewId="0">
      <selection activeCell="N165" sqref="N165"/>
    </sheetView>
  </sheetViews>
  <sheetFormatPr defaultColWidth="8.796875" defaultRowHeight="12.75" x14ac:dyDescent="0.35"/>
  <cols>
    <col min="1" max="1" width="4.796875" style="2" customWidth="1"/>
    <col min="2" max="2" width="14.59765625" style="2" bestFit="1" customWidth="1"/>
    <col min="3" max="3" width="14.265625" style="2" bestFit="1" customWidth="1"/>
    <col min="4" max="4" width="7.19921875" style="2" bestFit="1" customWidth="1"/>
    <col min="5" max="5" width="8.53125" style="2" customWidth="1"/>
    <col min="6" max="7" width="4.796875" style="2" customWidth="1"/>
    <col min="8" max="8" width="15.265625" style="2" bestFit="1" customWidth="1"/>
    <col min="9" max="9" width="18.33203125" style="2" bestFit="1" customWidth="1"/>
    <col min="10" max="10" width="7.19921875" style="2" bestFit="1" customWidth="1"/>
    <col min="11" max="11" width="8.796875" style="2" customWidth="1"/>
    <col min="12" max="13" width="4.796875" style="2" customWidth="1"/>
    <col min="14" max="14" width="19.06640625" style="2" bestFit="1" customWidth="1"/>
    <col min="15" max="15" width="10.86328125" style="2" bestFit="1" customWidth="1"/>
    <col min="16" max="16" width="7.19921875" style="2" bestFit="1" customWidth="1"/>
    <col min="17" max="17" width="8.796875" style="2" customWidth="1"/>
    <col min="18" max="18" width="4.796875" style="2" customWidth="1"/>
    <col min="19" max="19" width="4.796875" style="20" customWidth="1"/>
    <col min="20" max="20" width="9.59765625" style="2" customWidth="1"/>
    <col min="21" max="21" width="10.46484375" style="2" bestFit="1" customWidth="1"/>
    <col min="22" max="16384" width="8.796875" style="2"/>
  </cols>
  <sheetData>
    <row r="1" spans="1:20" ht="13.15" x14ac:dyDescent="0.4">
      <c r="A1" s="1" t="s">
        <v>28</v>
      </c>
      <c r="D1" s="24"/>
      <c r="T1" s="3"/>
    </row>
    <row r="2" spans="1:20" ht="13.15" thickBot="1" x14ac:dyDescent="0.4">
      <c r="B2" s="4" t="s">
        <v>1007</v>
      </c>
      <c r="C2" s="4"/>
      <c r="H2" s="4" t="s">
        <v>4</v>
      </c>
      <c r="I2" s="4"/>
      <c r="N2" s="4" t="s">
        <v>5</v>
      </c>
      <c r="O2" s="4"/>
    </row>
    <row r="3" spans="1:20" x14ac:dyDescent="0.35">
      <c r="A3" s="5"/>
      <c r="B3" s="6" t="s">
        <v>0</v>
      </c>
      <c r="C3" s="6"/>
      <c r="D3" s="67" t="s">
        <v>976</v>
      </c>
      <c r="E3" s="29" t="s">
        <v>1</v>
      </c>
      <c r="F3" s="7"/>
      <c r="G3" s="5"/>
      <c r="H3" s="6" t="s">
        <v>0</v>
      </c>
      <c r="I3" s="6"/>
      <c r="J3" s="67" t="s">
        <v>976</v>
      </c>
      <c r="K3" s="29" t="s">
        <v>1</v>
      </c>
      <c r="L3" s="7"/>
      <c r="M3" s="5"/>
      <c r="N3" s="6" t="s">
        <v>0</v>
      </c>
      <c r="O3" s="6"/>
      <c r="P3" s="67" t="s">
        <v>976</v>
      </c>
      <c r="Q3" s="29" t="s">
        <v>1</v>
      </c>
      <c r="R3" s="7"/>
    </row>
    <row r="4" spans="1:20" x14ac:dyDescent="0.35">
      <c r="A4" s="8"/>
      <c r="B4" s="27" t="str">
        <f>VLOOKUP(D4,Numbers!$A$1:E318,2,)</f>
        <v>Elizabeth</v>
      </c>
      <c r="C4" s="27" t="str">
        <f>VLOOKUP(D4,Numbers!$A$1:F318,3,)</f>
        <v>Greenall</v>
      </c>
      <c r="D4" s="50">
        <v>123</v>
      </c>
      <c r="E4" s="14">
        <v>12.5</v>
      </c>
      <c r="F4" s="25">
        <v>1</v>
      </c>
      <c r="G4" s="12"/>
      <c r="H4" s="27" t="str">
        <f>VLOOKUP(J4,Numbers!$A$1:K318,2,)</f>
        <v>Katie</v>
      </c>
      <c r="I4" s="27" t="str">
        <f>VLOOKUP(J4,Numbers!$A$1:L318,3,)</f>
        <v>Doherty</v>
      </c>
      <c r="J4" s="30">
        <v>165</v>
      </c>
      <c r="K4" s="14">
        <v>13.4</v>
      </c>
      <c r="L4" s="25" t="s">
        <v>1080</v>
      </c>
      <c r="M4" s="12"/>
      <c r="N4" s="27" t="str">
        <f>VLOOKUP(P4,Numbers!$A$1:Q318,2,)</f>
        <v>Neave</v>
      </c>
      <c r="O4" s="27" t="str">
        <f>VLOOKUP(P4,Numbers!$A$1:R318,3,)</f>
        <v>McGhee</v>
      </c>
      <c r="P4" s="30">
        <v>193</v>
      </c>
      <c r="Q4" s="14">
        <v>25.7</v>
      </c>
      <c r="R4" s="25">
        <v>1</v>
      </c>
    </row>
    <row r="5" spans="1:20" x14ac:dyDescent="0.35">
      <c r="A5" s="8"/>
      <c r="B5" s="27" t="str">
        <f>VLOOKUP(D5,Numbers!$A$1:E319,2,)</f>
        <v>Scarlet</v>
      </c>
      <c r="C5" s="27" t="str">
        <f>VLOOKUP(D5,Numbers!$A$1:F319,3,)</f>
        <v>Ashton</v>
      </c>
      <c r="D5" s="30">
        <v>207</v>
      </c>
      <c r="E5" s="14">
        <v>12.8</v>
      </c>
      <c r="F5" s="25">
        <v>2</v>
      </c>
      <c r="G5" s="12"/>
      <c r="H5" s="27" t="str">
        <f>VLOOKUP(J5,Numbers!$A$1:K319,2,)</f>
        <v>Olivia</v>
      </c>
      <c r="I5" s="27" t="str">
        <f>VLOOKUP(J5,Numbers!$A$1:L319,3,)</f>
        <v>Ashdown</v>
      </c>
      <c r="J5" s="30">
        <v>197</v>
      </c>
      <c r="K5" s="14">
        <v>13.4</v>
      </c>
      <c r="L5" s="25" t="s">
        <v>1080</v>
      </c>
      <c r="M5" s="12"/>
      <c r="N5" s="27" t="str">
        <f>VLOOKUP(P5,Numbers!$A$1:Q319,2,)</f>
        <v>Mia</v>
      </c>
      <c r="O5" s="27" t="str">
        <f>VLOOKUP(P5,Numbers!$A$1:R319,3,)</f>
        <v>Morrisroe</v>
      </c>
      <c r="P5" s="30">
        <v>187</v>
      </c>
      <c r="Q5" s="14">
        <v>25.7</v>
      </c>
      <c r="R5" s="25">
        <v>2</v>
      </c>
    </row>
    <row r="6" spans="1:20" x14ac:dyDescent="0.35">
      <c r="A6" s="8"/>
      <c r="B6" s="27" t="str">
        <f>VLOOKUP(D6,Numbers!$A$1:E320,2,)</f>
        <v>Gina</v>
      </c>
      <c r="C6" s="27" t="str">
        <f>VLOOKUP(D6,Numbers!$A$1:F320,3,)</f>
        <v>Nuttall</v>
      </c>
      <c r="D6" s="30">
        <v>139</v>
      </c>
      <c r="E6" s="14">
        <v>13.1</v>
      </c>
      <c r="F6" s="25">
        <v>3</v>
      </c>
      <c r="G6" s="12"/>
      <c r="H6" s="27" t="str">
        <f>VLOOKUP(J6,Numbers!$A$1:K320,2,)</f>
        <v>Emma</v>
      </c>
      <c r="I6" s="27" t="str">
        <f>VLOOKUP(J6,Numbers!$A$1:L320,3,)</f>
        <v>Ashcroft</v>
      </c>
      <c r="J6" s="30">
        <v>129</v>
      </c>
      <c r="K6" s="14">
        <v>13.4</v>
      </c>
      <c r="L6" s="25" t="s">
        <v>1080</v>
      </c>
      <c r="M6" s="12"/>
      <c r="N6" s="27" t="str">
        <f>VLOOKUP(P6,Numbers!$A$1:Q320,2,)</f>
        <v>Katie</v>
      </c>
      <c r="O6" s="27" t="str">
        <f>VLOOKUP(P6,Numbers!$A$1:R320,3,)</f>
        <v>Doherty</v>
      </c>
      <c r="P6" s="30">
        <v>165</v>
      </c>
      <c r="Q6" s="14">
        <v>27.3</v>
      </c>
      <c r="R6" s="25">
        <v>3</v>
      </c>
    </row>
    <row r="7" spans="1:20" x14ac:dyDescent="0.35">
      <c r="A7" s="8"/>
      <c r="B7" s="27" t="str">
        <f>VLOOKUP(D7,Numbers!$A$1:E321,2,)</f>
        <v>Amber</v>
      </c>
      <c r="C7" s="27" t="str">
        <f>VLOOKUP(D7,Numbers!$A$1:F321,3,)</f>
        <v>Bathily</v>
      </c>
      <c r="D7" s="61">
        <v>105</v>
      </c>
      <c r="E7" s="14">
        <v>14.2</v>
      </c>
      <c r="F7" s="25">
        <v>4</v>
      </c>
      <c r="G7" s="12"/>
      <c r="H7" s="27" t="str">
        <f>VLOOKUP(J7,Numbers!$A$1:K321,2,)</f>
        <v>Alice</v>
      </c>
      <c r="I7" s="27" t="str">
        <f>VLOOKUP(J7,Numbers!$A$1:L321,3,)</f>
        <v>Johnson</v>
      </c>
      <c r="J7" s="30">
        <v>104</v>
      </c>
      <c r="K7" s="14">
        <v>13.6</v>
      </c>
      <c r="L7" s="25" t="s">
        <v>1081</v>
      </c>
      <c r="M7" s="12"/>
      <c r="N7" s="27" t="str">
        <f>VLOOKUP(P7,Numbers!$A$1:Q321,2,)</f>
        <v>Emily</v>
      </c>
      <c r="O7" s="27" t="str">
        <f>VLOOKUP(P7,Numbers!$A$1:R321,3,)</f>
        <v>Thomas</v>
      </c>
      <c r="P7" s="30">
        <v>127</v>
      </c>
      <c r="Q7" s="14">
        <v>27.3</v>
      </c>
      <c r="R7" s="25">
        <v>4</v>
      </c>
    </row>
    <row r="8" spans="1:20" x14ac:dyDescent="0.35">
      <c r="A8" s="8"/>
      <c r="B8" s="27" t="str">
        <f>VLOOKUP(D8,Numbers!$A$1:E322,2,)</f>
        <v>Mia</v>
      </c>
      <c r="C8" s="27" t="str">
        <f>VLOOKUP(D8,Numbers!$A$1:F322,3,)</f>
        <v>Offley</v>
      </c>
      <c r="D8" s="30">
        <v>188</v>
      </c>
      <c r="E8" s="14">
        <v>17</v>
      </c>
      <c r="F8" s="25">
        <v>5</v>
      </c>
      <c r="G8" s="12"/>
      <c r="H8" s="27" t="str">
        <f>VLOOKUP(J8,Numbers!$A$1:K322,2,)</f>
        <v>Isabelle</v>
      </c>
      <c r="I8" s="27" t="str">
        <f>VLOOKUP(J8,Numbers!$A$1:L322,3,)</f>
        <v>Randles</v>
      </c>
      <c r="J8" s="50">
        <v>148</v>
      </c>
      <c r="K8" s="14">
        <v>14.4</v>
      </c>
      <c r="L8" s="25"/>
      <c r="M8" s="12"/>
      <c r="N8" s="27" t="str">
        <f>VLOOKUP(P8,Numbers!$A$1:Q322,2,)</f>
        <v>Erin</v>
      </c>
      <c r="O8" s="27" t="str">
        <f>VLOOKUP(P8,Numbers!$A$1:R322,3,)</f>
        <v>Dillon</v>
      </c>
      <c r="P8" s="50">
        <v>131</v>
      </c>
      <c r="Q8" s="14">
        <v>28.3</v>
      </c>
      <c r="R8" s="25">
        <v>5</v>
      </c>
    </row>
    <row r="9" spans="1:20" x14ac:dyDescent="0.35">
      <c r="A9" s="8"/>
      <c r="B9" s="27"/>
      <c r="C9" s="27"/>
      <c r="D9" s="30"/>
      <c r="E9" s="14"/>
      <c r="F9" s="25">
        <v>6</v>
      </c>
      <c r="G9" s="12"/>
      <c r="H9" s="27" t="str">
        <f>VLOOKUP(J9,Numbers!$A$1:K323,2,)</f>
        <v>Lily</v>
      </c>
      <c r="I9" s="27" t="str">
        <f>VLOOKUP(J9,Numbers!$A$1:L323,3,)</f>
        <v>Mae Ahmed</v>
      </c>
      <c r="J9" s="30">
        <v>172</v>
      </c>
      <c r="K9" s="14">
        <v>15</v>
      </c>
      <c r="L9" s="25"/>
      <c r="M9" s="12"/>
      <c r="N9" s="27" t="str">
        <f>VLOOKUP(P9,Numbers!$A$1:Q323,2,)</f>
        <v>Lucy</v>
      </c>
      <c r="O9" s="27" t="str">
        <f>VLOOKUP(P9,Numbers!$A$1:R323,3,)</f>
        <v>Moore</v>
      </c>
      <c r="P9" s="30">
        <v>177</v>
      </c>
      <c r="Q9" s="14">
        <v>29.1</v>
      </c>
      <c r="R9" s="25">
        <v>6</v>
      </c>
    </row>
    <row r="10" spans="1:20" x14ac:dyDescent="0.35">
      <c r="A10" s="8"/>
      <c r="B10" s="27"/>
      <c r="C10" s="27"/>
      <c r="D10" s="30"/>
      <c r="E10" s="14"/>
      <c r="F10" s="25">
        <v>7</v>
      </c>
      <c r="G10" s="12"/>
      <c r="H10" s="27" t="str">
        <f>VLOOKUP(J10,Numbers!$A$1:K324,2,)</f>
        <v>Amber</v>
      </c>
      <c r="I10" s="27" t="str">
        <f>VLOOKUP(J10,Numbers!$A$1:L324,3,)</f>
        <v>Bathily</v>
      </c>
      <c r="J10" s="61">
        <v>105</v>
      </c>
      <c r="K10" s="14">
        <v>15.7</v>
      </c>
      <c r="L10" s="25"/>
      <c r="M10" s="12"/>
      <c r="N10" s="27" t="str">
        <f>VLOOKUP(P10,Numbers!$A$1:Q324,2,)</f>
        <v>Jasmine</v>
      </c>
      <c r="O10" s="27" t="str">
        <f>VLOOKUP(P10,Numbers!$A$1:R324,3,)</f>
        <v>Scott</v>
      </c>
      <c r="P10" s="61">
        <v>155</v>
      </c>
      <c r="Q10" s="14">
        <v>29.2</v>
      </c>
      <c r="R10" s="25">
        <v>7</v>
      </c>
    </row>
    <row r="11" spans="1:20" x14ac:dyDescent="0.35">
      <c r="A11" s="8"/>
      <c r="B11" s="27"/>
      <c r="C11" s="27"/>
      <c r="D11" s="30"/>
      <c r="E11" s="14"/>
      <c r="F11" s="25">
        <v>8</v>
      </c>
      <c r="G11" s="12"/>
      <c r="H11" s="27"/>
      <c r="I11" s="27"/>
      <c r="J11" s="30"/>
      <c r="K11" s="14"/>
      <c r="L11" s="25"/>
      <c r="M11" s="12"/>
      <c r="N11" s="27" t="str">
        <f>VLOOKUP(P11,Numbers!$A$1:Q325,2,)</f>
        <v>Caitlin</v>
      </c>
      <c r="O11" s="27" t="str">
        <f>VLOOKUP(P11,Numbers!$A$1:R325,3,)</f>
        <v>Parr</v>
      </c>
      <c r="P11" s="30">
        <v>114</v>
      </c>
      <c r="Q11" s="14">
        <v>29.8</v>
      </c>
      <c r="R11" s="25">
        <v>8</v>
      </c>
    </row>
    <row r="12" spans="1:20" x14ac:dyDescent="0.35">
      <c r="A12" s="8"/>
      <c r="B12" s="27" t="str">
        <f>IF(D12="","",IF(HLOOKUP(D12,#REF!,2,FALSE)="","Name?",HLOOKUP(D12,#REF!,2,FALSE)))</f>
        <v/>
      </c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/>
      <c r="O12" s="27"/>
      <c r="P12" s="30"/>
      <c r="Q12" s="14"/>
      <c r="R12" s="25"/>
    </row>
    <row r="13" spans="1:20" x14ac:dyDescent="0.35">
      <c r="A13" s="8"/>
      <c r="B13" s="27" t="str">
        <f>IF(D13="","",IF(HLOOKUP(D13,#REF!,2,FALSE)="","Name?",HLOOKUP(D13,#REF!,2,FALSE)))</f>
        <v/>
      </c>
      <c r="C13" s="27"/>
      <c r="D13" s="30"/>
      <c r="E13" s="14"/>
      <c r="F13" s="25"/>
      <c r="G13" s="12"/>
      <c r="H13" s="27" t="str">
        <f>VLOOKUP(J13,Numbers!$A$1:K327,2,)</f>
        <v>Neave</v>
      </c>
      <c r="I13" s="27" t="str">
        <f>VLOOKUP(J13,Numbers!$A$1:L327,3,)</f>
        <v>McGhee</v>
      </c>
      <c r="J13" s="30">
        <v>193</v>
      </c>
      <c r="K13" s="14">
        <v>13.1</v>
      </c>
      <c r="L13" s="25" t="s">
        <v>1080</v>
      </c>
      <c r="M13" s="12"/>
      <c r="N13" s="27"/>
      <c r="O13" s="27"/>
      <c r="P13" s="30"/>
      <c r="Q13" s="14"/>
      <c r="R13" s="25"/>
    </row>
    <row r="14" spans="1:20" x14ac:dyDescent="0.35">
      <c r="A14" s="8"/>
      <c r="B14" s="27" t="str">
        <f>IF(D14="","",IF(HLOOKUP(D14,#REF!,2,FALSE)="","Name?",HLOOKUP(D14,#REF!,2,FALSE)))</f>
        <v/>
      </c>
      <c r="C14" s="27"/>
      <c r="D14" s="61"/>
      <c r="E14" s="14"/>
      <c r="F14" s="25"/>
      <c r="G14" s="12"/>
      <c r="H14" s="27" t="str">
        <f>VLOOKUP(J14,Numbers!$A$1:K328,2,)</f>
        <v>Emily</v>
      </c>
      <c r="I14" s="27" t="str">
        <f>VLOOKUP(J14,Numbers!$A$1:L328,3,)</f>
        <v>Thomas</v>
      </c>
      <c r="J14" s="30">
        <v>127</v>
      </c>
      <c r="K14" s="14">
        <v>13.7</v>
      </c>
      <c r="L14" s="25" t="s">
        <v>1080</v>
      </c>
      <c r="M14" s="12"/>
      <c r="N14" s="27"/>
      <c r="O14" s="27"/>
      <c r="P14" s="30"/>
      <c r="Q14" s="14"/>
      <c r="R14" s="25"/>
    </row>
    <row r="15" spans="1:20" x14ac:dyDescent="0.35">
      <c r="A15" s="8"/>
      <c r="B15" s="27" t="str">
        <f>IF(D15="","",IF(HLOOKUP(D15,#REF!,2,FALSE)="","Name?",HLOOKUP(D15,#REF!,2,FALSE)))</f>
        <v/>
      </c>
      <c r="C15" s="27"/>
      <c r="D15" s="61"/>
      <c r="E15" s="14"/>
      <c r="F15" s="25"/>
      <c r="G15" s="12"/>
      <c r="H15" s="27" t="str">
        <f>VLOOKUP(J15,Numbers!$A$1:K329,2,)</f>
        <v>Erin</v>
      </c>
      <c r="I15" s="27" t="str">
        <f>VLOOKUP(J15,Numbers!$A$1:L329,3,)</f>
        <v>Dillon</v>
      </c>
      <c r="J15" s="30">
        <v>131</v>
      </c>
      <c r="K15" s="14">
        <v>14</v>
      </c>
      <c r="L15" s="25" t="s">
        <v>1080</v>
      </c>
      <c r="M15" s="12"/>
      <c r="N15" s="27"/>
      <c r="O15" s="27"/>
      <c r="P15" s="30"/>
      <c r="Q15" s="14"/>
      <c r="R15" s="25"/>
    </row>
    <row r="16" spans="1:20" x14ac:dyDescent="0.3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  <c r="G16" s="12"/>
      <c r="H16" s="27" t="str">
        <f>VLOOKUP(J16,Numbers!$A$1:K330,2,)</f>
        <v>Aisha</v>
      </c>
      <c r="I16" s="27" t="str">
        <f>VLOOKUP(J16,Numbers!$A$1:L330,3,)</f>
        <v>Quartey-Davis</v>
      </c>
      <c r="J16" s="30">
        <v>102</v>
      </c>
      <c r="K16" s="14">
        <v>14</v>
      </c>
      <c r="L16" s="25" t="s">
        <v>1081</v>
      </c>
      <c r="M16" s="12"/>
      <c r="N16" s="27" t="str">
        <f>IF(P16="","",IF(HLOOKUP(P16,#REF!,4,FALSE)="","Name?",HLOOKUP(P16,#REF!,4,FALSE)))</f>
        <v/>
      </c>
      <c r="O16" s="27"/>
      <c r="P16" s="30"/>
      <c r="Q16" s="14"/>
      <c r="R16" s="25"/>
    </row>
    <row r="17" spans="1:20" x14ac:dyDescent="0.35">
      <c r="A17" s="8"/>
      <c r="B17" s="27" t="str">
        <f>IF(D17="","",IF(HLOOKUP(D17,#REF!,2,FALSE)="","Name?",HLOOKUP(D17,#REF!,2,FALSE)))</f>
        <v/>
      </c>
      <c r="C17" s="27"/>
      <c r="D17" s="50"/>
      <c r="E17" s="14"/>
      <c r="F17" s="25"/>
      <c r="G17" s="12"/>
      <c r="H17" s="27" t="str">
        <f>VLOOKUP(J17,Numbers!$A$1:K331,2,)</f>
        <v>Callie</v>
      </c>
      <c r="I17" s="27" t="str">
        <f>VLOOKUP(J17,Numbers!$A$1:L331,3,)</f>
        <v>Burke</v>
      </c>
      <c r="J17" s="61">
        <v>115</v>
      </c>
      <c r="K17" s="14">
        <v>14.7</v>
      </c>
      <c r="L17" s="25"/>
      <c r="M17" s="12"/>
      <c r="N17" s="27" t="str">
        <f>IF(P17="","",IF(HLOOKUP(P17,#REF!,4,FALSE)="","Name?",HLOOKUP(P17,#REF!,4,FALSE)))</f>
        <v/>
      </c>
      <c r="O17" s="27"/>
      <c r="P17" s="61"/>
      <c r="Q17" s="14"/>
      <c r="R17" s="25"/>
    </row>
    <row r="18" spans="1:20" x14ac:dyDescent="0.3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  <c r="G18" s="12"/>
      <c r="H18" s="27" t="str">
        <f>VLOOKUP(J18,Numbers!$A$1:K332,2,)</f>
        <v>Caitlin</v>
      </c>
      <c r="I18" s="27" t="str">
        <f>VLOOKUP(J18,Numbers!$A$1:L332,3,)</f>
        <v>Parr</v>
      </c>
      <c r="J18" s="30">
        <v>114</v>
      </c>
      <c r="K18" s="14">
        <v>14.7</v>
      </c>
      <c r="L18" s="25"/>
      <c r="M18" s="12"/>
      <c r="N18" s="27" t="str">
        <f>IF(P18="","",IF(HLOOKUP(P18,#REF!,4,FALSE)="","Name?",HLOOKUP(P18,#REF!,4,FALSE)))</f>
        <v/>
      </c>
      <c r="O18" s="27"/>
      <c r="P18" s="30"/>
      <c r="Q18" s="14"/>
      <c r="R18" s="25"/>
    </row>
    <row r="19" spans="1:20" x14ac:dyDescent="0.35">
      <c r="A19" s="8"/>
      <c r="B19" s="27" t="str">
        <f>IF(D19="","",IF(HLOOKUP(D19,#REF!,2,FALSE)="","Name?",HLOOKUP(D19,#REF!,2,FALSE)))</f>
        <v/>
      </c>
      <c r="C19" s="27"/>
      <c r="D19" s="30"/>
      <c r="E19" s="14"/>
      <c r="F19" s="25"/>
      <c r="G19" s="12"/>
      <c r="H19" s="27"/>
      <c r="I19" s="27"/>
      <c r="J19" s="30"/>
      <c r="K19" s="14"/>
      <c r="L19" s="25"/>
      <c r="M19" s="12"/>
      <c r="N19" s="27" t="str">
        <f>IF(P19="","",IF(HLOOKUP(P19,#REF!,4,FALSE)="","Name?",HLOOKUP(P19,#REF!,4,FALSE)))</f>
        <v/>
      </c>
      <c r="O19" s="27"/>
      <c r="P19" s="30"/>
      <c r="Q19" s="14"/>
      <c r="R19" s="25"/>
    </row>
    <row r="20" spans="1:20" x14ac:dyDescent="0.35">
      <c r="A20" s="8"/>
      <c r="B20" s="27" t="str">
        <f>IF(D20="","",IF(HLOOKUP(D20,#REF!,2,FALSE)="","Name?",HLOOKUP(D20,#REF!,2,FALSE)))</f>
        <v/>
      </c>
      <c r="C20" s="27"/>
      <c r="D20" s="30"/>
      <c r="E20" s="14"/>
      <c r="F20" s="25"/>
      <c r="G20" s="12"/>
      <c r="H20" s="27" t="s">
        <v>1126</v>
      </c>
      <c r="I20" s="27"/>
      <c r="J20" s="30"/>
      <c r="K20" s="14"/>
      <c r="L20" s="25"/>
      <c r="M20" s="12"/>
      <c r="N20" s="27" t="str">
        <f>IF(P20="","",IF(HLOOKUP(P20,#REF!,4,FALSE)="","Name?",HLOOKUP(P20,#REF!,4,FALSE)))</f>
        <v/>
      </c>
      <c r="O20" s="27"/>
      <c r="P20" s="30"/>
      <c r="Q20" s="14"/>
      <c r="R20" s="25"/>
    </row>
    <row r="21" spans="1:20" x14ac:dyDescent="0.35">
      <c r="A21" s="8"/>
      <c r="B21" s="27" t="str">
        <f>IF(D21="","",IF(HLOOKUP(D21,#REF!,2,FALSE)="","Name?",HLOOKUP(D21,#REF!,2,FALSE)))</f>
        <v/>
      </c>
      <c r="C21" s="27"/>
      <c r="D21" s="30"/>
      <c r="E21" s="14"/>
      <c r="F21" s="25"/>
      <c r="G21" s="12"/>
      <c r="H21" s="27" t="str">
        <f>VLOOKUP(J21,Numbers!$A$1:K335,2,)</f>
        <v>Neave</v>
      </c>
      <c r="I21" s="27" t="str">
        <f>VLOOKUP(J21,Numbers!$A$1:L335,3,)</f>
        <v>McGhee</v>
      </c>
      <c r="J21" s="30">
        <v>193</v>
      </c>
      <c r="K21" s="14">
        <v>12.8</v>
      </c>
      <c r="L21" s="25">
        <v>1</v>
      </c>
      <c r="M21" s="12"/>
      <c r="N21" s="27" t="str">
        <f>IF(P21="","",IF(HLOOKUP(P21,#REF!,4,FALSE)="","Name?",HLOOKUP(P21,#REF!,4,FALSE)))</f>
        <v/>
      </c>
      <c r="O21" s="27"/>
      <c r="P21" s="30"/>
      <c r="Q21" s="14"/>
      <c r="R21" s="25"/>
    </row>
    <row r="22" spans="1:20" x14ac:dyDescent="0.35">
      <c r="A22" s="8"/>
      <c r="B22" s="27" t="str">
        <f>IF(D22="","",IF(HLOOKUP(D22,#REF!,2,FALSE)="","Name?",HLOOKUP(D22,#REF!,2,FALSE)))</f>
        <v/>
      </c>
      <c r="C22" s="27"/>
      <c r="D22" s="30"/>
      <c r="E22" s="14"/>
      <c r="F22" s="25"/>
      <c r="G22" s="12"/>
      <c r="H22" s="27" t="str">
        <f>VLOOKUP(J22,Numbers!$A$1:K336,2,)</f>
        <v>Olivia</v>
      </c>
      <c r="I22" s="27" t="str">
        <f>VLOOKUP(J22,Numbers!$A$1:L336,3,)</f>
        <v>Ashdown</v>
      </c>
      <c r="J22" s="30">
        <v>197</v>
      </c>
      <c r="K22" s="14">
        <v>13.1</v>
      </c>
      <c r="L22" s="25">
        <v>2</v>
      </c>
      <c r="M22" s="12"/>
      <c r="N22" s="27" t="str">
        <f>IF(P22="","",IF(HLOOKUP(P22,#REF!,4,FALSE)="","Name?",HLOOKUP(P22,#REF!,4,FALSE)))</f>
        <v/>
      </c>
      <c r="O22" s="27"/>
      <c r="P22" s="30"/>
      <c r="Q22" s="14"/>
      <c r="R22" s="25"/>
    </row>
    <row r="23" spans="1:20" x14ac:dyDescent="0.35">
      <c r="A23" s="8"/>
      <c r="B23" s="27" t="str">
        <f>IF(D23="","",IF(HLOOKUP(D23,#REF!,2,FALSE)="","Name?",HLOOKUP(D23,#REF!,2,FALSE)))</f>
        <v/>
      </c>
      <c r="C23" s="27"/>
      <c r="D23" s="30"/>
      <c r="E23" s="14"/>
      <c r="F23" s="25"/>
      <c r="G23" s="12"/>
      <c r="H23" s="27" t="str">
        <f>VLOOKUP(J23,Numbers!$A$1:K337,2,)</f>
        <v>Emma</v>
      </c>
      <c r="I23" s="27" t="str">
        <f>VLOOKUP(J23,Numbers!$A$1:L337,3,)</f>
        <v>Ashcroft</v>
      </c>
      <c r="J23" s="30">
        <v>129</v>
      </c>
      <c r="K23" s="14">
        <v>13.3</v>
      </c>
      <c r="L23" s="25">
        <v>3</v>
      </c>
      <c r="M23" s="12"/>
      <c r="N23" s="27" t="str">
        <f>IF(P23="","",IF(HLOOKUP(P23,#REF!,4,FALSE)="","Name?",HLOOKUP(P23,#REF!,4,FALSE)))</f>
        <v/>
      </c>
      <c r="O23" s="27"/>
      <c r="P23" s="30"/>
      <c r="Q23" s="14"/>
      <c r="R23" s="25"/>
    </row>
    <row r="24" spans="1:20" x14ac:dyDescent="0.35">
      <c r="A24" s="8"/>
      <c r="B24" s="27" t="str">
        <f>IF(D24="","",IF(HLOOKUP(D24,#REF!,2,FALSE)="","Name?",HLOOKUP(D24,#REF!,2,FALSE)))</f>
        <v/>
      </c>
      <c r="C24" s="27"/>
      <c r="D24" s="30"/>
      <c r="E24" s="14"/>
      <c r="F24" s="25"/>
      <c r="G24" s="12"/>
      <c r="H24" s="27" t="str">
        <f>VLOOKUP(J24,Numbers!$A$1:K338,2,)</f>
        <v>Emily</v>
      </c>
      <c r="I24" s="27" t="str">
        <f>VLOOKUP(J24,Numbers!$A$1:L338,3,)</f>
        <v>Thomas</v>
      </c>
      <c r="J24" s="30">
        <v>127</v>
      </c>
      <c r="K24" s="14">
        <v>13.5</v>
      </c>
      <c r="L24" s="25">
        <v>4</v>
      </c>
      <c r="M24" s="12"/>
      <c r="N24" s="27" t="str">
        <f>IF(P24="","",IF(HLOOKUP(P24,#REF!,4,FALSE)="","Name?",HLOOKUP(P24,#REF!,4,FALSE)))</f>
        <v/>
      </c>
      <c r="O24" s="27"/>
      <c r="P24" s="30"/>
      <c r="Q24" s="14"/>
      <c r="R24" s="25"/>
    </row>
    <row r="25" spans="1:20" x14ac:dyDescent="0.35">
      <c r="A25" s="8"/>
      <c r="B25" s="27" t="str">
        <f>IF(D25="","",IF(HLOOKUP(D25,#REF!,2,FALSE)="","Name?",HLOOKUP(D25,#REF!,2,FALSE)))</f>
        <v/>
      </c>
      <c r="C25" s="27"/>
      <c r="D25" s="30"/>
      <c r="E25" s="14"/>
      <c r="F25" s="25"/>
      <c r="G25" s="12"/>
      <c r="H25" s="27" t="str">
        <f>VLOOKUP(J25,Numbers!$A$1:K339,2,)</f>
        <v>Katie</v>
      </c>
      <c r="I25" s="27" t="str">
        <f>VLOOKUP(J25,Numbers!$A$1:L339,3,)</f>
        <v>Doherty</v>
      </c>
      <c r="J25" s="30">
        <v>165</v>
      </c>
      <c r="K25" s="14">
        <v>13.5</v>
      </c>
      <c r="L25" s="25">
        <v>5</v>
      </c>
      <c r="M25" s="12"/>
      <c r="N25" s="27" t="str">
        <f>IF(P25="","",IF(HLOOKUP(P25,#REF!,4,FALSE)="","Name?",HLOOKUP(P25,#REF!,4,FALSE)))</f>
        <v/>
      </c>
      <c r="O25" s="27"/>
      <c r="P25" s="30"/>
      <c r="Q25" s="14"/>
      <c r="R25" s="25"/>
    </row>
    <row r="26" spans="1:20" x14ac:dyDescent="0.35">
      <c r="A26" s="8"/>
      <c r="B26" s="27" t="str">
        <f>IF(D26="","",IF(HLOOKUP(D26,#REF!,2,FALSE)="","Name?",HLOOKUP(D26,#REF!,2,FALSE)))</f>
        <v/>
      </c>
      <c r="C26" s="27"/>
      <c r="D26" s="30"/>
      <c r="E26" s="14"/>
      <c r="F26" s="25"/>
      <c r="G26" s="12"/>
      <c r="H26" s="27" t="str">
        <f>VLOOKUP(J26,Numbers!$A$1:K340,2,)</f>
        <v>Alice</v>
      </c>
      <c r="I26" s="27" t="str">
        <f>VLOOKUP(J26,Numbers!$A$1:L340,3,)</f>
        <v>Johnson</v>
      </c>
      <c r="J26" s="30">
        <v>104</v>
      </c>
      <c r="K26" s="14">
        <v>13.5</v>
      </c>
      <c r="L26" s="25">
        <v>6</v>
      </c>
      <c r="M26" s="12"/>
      <c r="N26" s="27" t="str">
        <f>IF(P26="","",IF(HLOOKUP(P26,#REF!,4,FALSE)="","Name?",HLOOKUP(P26,#REF!,4,FALSE)))</f>
        <v/>
      </c>
      <c r="O26" s="27"/>
      <c r="P26" s="30"/>
      <c r="Q26" s="14"/>
      <c r="R26" s="25"/>
    </row>
    <row r="27" spans="1:20" x14ac:dyDescent="0.35">
      <c r="A27" s="8"/>
      <c r="B27" s="27" t="str">
        <f>IF(D27="","",IF(HLOOKUP(D27,#REF!,2,FALSE)="","Name?",HLOOKUP(D27,#REF!,2,FALSE)))</f>
        <v/>
      </c>
      <c r="C27" s="27"/>
      <c r="D27" s="30"/>
      <c r="E27" s="14"/>
      <c r="F27" s="25"/>
      <c r="G27" s="12"/>
      <c r="H27" s="27" t="str">
        <f>VLOOKUP(J27,Numbers!$A$1:K341,2,)</f>
        <v>Erin</v>
      </c>
      <c r="I27" s="27" t="str">
        <f>VLOOKUP(J27,Numbers!$A$1:L341,3,)</f>
        <v>Dillon</v>
      </c>
      <c r="J27" s="30">
        <v>131</v>
      </c>
      <c r="K27" s="14">
        <v>13.6</v>
      </c>
      <c r="L27" s="25">
        <v>7</v>
      </c>
      <c r="M27" s="12"/>
      <c r="N27" s="27" t="str">
        <f>IF(P27="","",IF(HLOOKUP(P27,#REF!,4,FALSE)="","Name?",HLOOKUP(P27,#REF!,4,FALSE)))</f>
        <v/>
      </c>
      <c r="O27" s="27"/>
      <c r="P27" s="30"/>
      <c r="Q27" s="14"/>
      <c r="R27" s="25"/>
    </row>
    <row r="28" spans="1:20" x14ac:dyDescent="0.35">
      <c r="A28" s="8"/>
      <c r="B28" s="27" t="str">
        <f>IF(D28="","",IF(HLOOKUP(D28,#REF!,2,FALSE)="","Name?",HLOOKUP(D28,#REF!,2,FALSE)))</f>
        <v/>
      </c>
      <c r="C28" s="27"/>
      <c r="D28" s="30"/>
      <c r="E28" s="14"/>
      <c r="F28" s="25"/>
      <c r="G28" s="12"/>
      <c r="H28" s="27" t="str">
        <f>VLOOKUP(J28,Numbers!$A$1:K342,2,)</f>
        <v>Aisha</v>
      </c>
      <c r="I28" s="27" t="str">
        <f>VLOOKUP(J28,Numbers!$A$1:L342,3,)</f>
        <v>Quartey-Davis</v>
      </c>
      <c r="J28" s="30">
        <v>102</v>
      </c>
      <c r="K28" s="14">
        <v>13.6</v>
      </c>
      <c r="L28" s="25">
        <v>8</v>
      </c>
      <c r="M28" s="12"/>
      <c r="N28" s="27" t="str">
        <f>IF(P28="","",IF(HLOOKUP(P28,#REF!,4,FALSE)="","Name?",HLOOKUP(P28,#REF!,4,FALSE)))</f>
        <v/>
      </c>
      <c r="O28" s="27"/>
      <c r="P28" s="30"/>
      <c r="Q28" s="14"/>
      <c r="R28" s="25"/>
    </row>
    <row r="29" spans="1:20" ht="13.15" thickBot="1" x14ac:dyDescent="0.4">
      <c r="A29" s="10"/>
      <c r="B29" s="28" t="str">
        <f>IF(D29="","",IF(HLOOKUP(D29,#REF!,2,FALSE)="","Name?",HLOOKUP(D29,#REF!,2,FALSE)))</f>
        <v/>
      </c>
      <c r="C29" s="28"/>
      <c r="D29" s="51"/>
      <c r="E29" s="18"/>
      <c r="F29" s="26"/>
      <c r="G29" s="13"/>
      <c r="H29" s="28"/>
      <c r="I29" s="28"/>
      <c r="J29" s="51"/>
      <c r="K29" s="18"/>
      <c r="L29" s="26"/>
      <c r="M29" s="13"/>
      <c r="N29" s="28" t="str">
        <f>IF(P29="","",IF(HLOOKUP(P29,#REF!,4,FALSE)="","Name?",HLOOKUP(P29,#REF!,4,FALSE)))</f>
        <v/>
      </c>
      <c r="O29" s="28"/>
      <c r="P29" s="51"/>
      <c r="Q29" s="18"/>
      <c r="R29" s="26"/>
    </row>
    <row r="30" spans="1:20" x14ac:dyDescent="0.35">
      <c r="S30" s="21"/>
      <c r="T30" s="4"/>
    </row>
    <row r="31" spans="1:20" ht="13.15" x14ac:dyDescent="0.4">
      <c r="A31" s="1" t="str">
        <f>A1</f>
        <v>Junior Girls</v>
      </c>
      <c r="S31" s="21"/>
      <c r="T31" s="9"/>
    </row>
    <row r="32" spans="1:20" ht="13.15" thickBot="1" x14ac:dyDescent="0.4">
      <c r="B32" s="4" t="s">
        <v>6</v>
      </c>
      <c r="C32" s="4"/>
      <c r="H32" s="69" t="s">
        <v>7</v>
      </c>
      <c r="I32" s="69"/>
      <c r="N32" s="4" t="s">
        <v>18</v>
      </c>
      <c r="O32" s="4"/>
      <c r="S32" s="19"/>
      <c r="T32" s="9"/>
    </row>
    <row r="33" spans="1:20" x14ac:dyDescent="0.35">
      <c r="A33" s="5"/>
      <c r="B33" s="6" t="s">
        <v>0</v>
      </c>
      <c r="C33" s="6"/>
      <c r="D33" s="67" t="s">
        <v>976</v>
      </c>
      <c r="E33" s="29" t="s">
        <v>1</v>
      </c>
      <c r="F33" s="7"/>
      <c r="G33" s="5"/>
      <c r="H33" s="6" t="s">
        <v>0</v>
      </c>
      <c r="I33" s="6"/>
      <c r="J33" s="67" t="s">
        <v>976</v>
      </c>
      <c r="K33" s="29" t="s">
        <v>1</v>
      </c>
      <c r="L33" s="7"/>
      <c r="M33" s="5"/>
      <c r="N33" s="6" t="s">
        <v>0</v>
      </c>
      <c r="O33" s="6"/>
      <c r="P33" s="67" t="s">
        <v>976</v>
      </c>
      <c r="Q33" s="29" t="s">
        <v>1</v>
      </c>
      <c r="R33" s="7"/>
      <c r="S33" s="2"/>
      <c r="T33" s="9"/>
    </row>
    <row r="34" spans="1:20" x14ac:dyDescent="0.35">
      <c r="A34" s="8"/>
      <c r="B34" s="27" t="str">
        <f>VLOOKUP(D34,Numbers!$A$1:E356,2,)</f>
        <v>Keira</v>
      </c>
      <c r="C34" s="27" t="str">
        <f>VLOOKUP(D34,Numbers!$A$1:F356,3,)</f>
        <v>Brady-Jones</v>
      </c>
      <c r="D34" s="50">
        <v>166</v>
      </c>
      <c r="E34" s="68" t="s">
        <v>1140</v>
      </c>
      <c r="F34" s="25">
        <v>1</v>
      </c>
      <c r="G34" s="8"/>
      <c r="H34" s="27" t="str">
        <f>VLOOKUP(J34,Numbers!$A$1:K356,2,)</f>
        <v>Ellen-Mary</v>
      </c>
      <c r="I34" s="27" t="str">
        <f>VLOOKUP(J34,Numbers!$A$1:L356,3,)</f>
        <v>Kearney</v>
      </c>
      <c r="J34" s="50">
        <v>125</v>
      </c>
      <c r="K34" s="62" t="s">
        <v>1114</v>
      </c>
      <c r="L34" s="25">
        <v>1</v>
      </c>
      <c r="M34" s="12"/>
      <c r="N34" s="27" t="str">
        <f>VLOOKUP(P34,Numbers!$A$1:W318,2,)</f>
        <v>Mia</v>
      </c>
      <c r="O34" s="27" t="str">
        <f>VLOOKUP(P34,Numbers!$A$1:X318,3,)</f>
        <v>Morrisroe</v>
      </c>
      <c r="P34" s="30">
        <v>187</v>
      </c>
      <c r="Q34" s="14">
        <v>40.9</v>
      </c>
      <c r="R34" s="25">
        <v>1</v>
      </c>
      <c r="S34" s="2"/>
      <c r="T34" s="9"/>
    </row>
    <row r="35" spans="1:20" x14ac:dyDescent="0.35">
      <c r="A35" s="8"/>
      <c r="B35" s="27" t="str">
        <f>VLOOKUP(D35,Numbers!$A$1:E357,2,)</f>
        <v>Grace</v>
      </c>
      <c r="C35" s="27" t="str">
        <f>VLOOKUP(D35,Numbers!$A$1:F357,3,)</f>
        <v>Tobin</v>
      </c>
      <c r="D35" s="30">
        <v>140</v>
      </c>
      <c r="E35" s="68" t="s">
        <v>1141</v>
      </c>
      <c r="F35" s="25">
        <v>2</v>
      </c>
      <c r="G35" s="8"/>
      <c r="H35" s="27" t="str">
        <f>VLOOKUP(J35,Numbers!$A$1:K357,2,)</f>
        <v>Faye</v>
      </c>
      <c r="I35" s="27" t="str">
        <f>VLOOKUP(J35,Numbers!$A$1:L357,3,)</f>
        <v>O'Hare</v>
      </c>
      <c r="J35" s="30">
        <v>135</v>
      </c>
      <c r="K35" s="62" t="s">
        <v>1115</v>
      </c>
      <c r="L35" s="25">
        <v>2</v>
      </c>
      <c r="M35" s="12"/>
      <c r="N35" s="27" t="str">
        <f>VLOOKUP(P35,Numbers!$A$1:W319,2,)</f>
        <v>Imogen</v>
      </c>
      <c r="O35" s="27" t="str">
        <f>VLOOKUP(P35,Numbers!$A$1:X319,3,)</f>
        <v>Pughe</v>
      </c>
      <c r="P35" s="30">
        <v>145</v>
      </c>
      <c r="Q35" s="14">
        <v>41.8</v>
      </c>
      <c r="R35" s="25">
        <v>2</v>
      </c>
      <c r="S35" s="2"/>
      <c r="T35" s="9"/>
    </row>
    <row r="36" spans="1:20" x14ac:dyDescent="0.35">
      <c r="A36" s="8"/>
      <c r="B36" s="27" t="str">
        <f>VLOOKUP(D36,Numbers!$A$1:E358,2,)</f>
        <v>Isabel</v>
      </c>
      <c r="C36" s="27" t="str">
        <f>VLOOKUP(D36,Numbers!$A$1:F358,3,)</f>
        <v>Leyland</v>
      </c>
      <c r="D36" s="30">
        <v>147</v>
      </c>
      <c r="E36" s="68" t="s">
        <v>1142</v>
      </c>
      <c r="F36" s="25">
        <v>3</v>
      </c>
      <c r="G36" s="8"/>
      <c r="H36" s="27" t="str">
        <f>VLOOKUP(J36,Numbers!$A$1:K358,2,)</f>
        <v>Lucia</v>
      </c>
      <c r="I36" s="27" t="str">
        <f>VLOOKUP(J36,Numbers!$A$1:L358,3,)</f>
        <v>Pyne</v>
      </c>
      <c r="J36" s="30">
        <v>174</v>
      </c>
      <c r="K36" s="62" t="s">
        <v>1116</v>
      </c>
      <c r="L36" s="25">
        <v>3</v>
      </c>
      <c r="M36" s="12"/>
      <c r="N36" s="27" t="str">
        <f>VLOOKUP(P36,Numbers!$A$1:W320,2,)</f>
        <v>Lucy</v>
      </c>
      <c r="O36" s="27" t="str">
        <f>VLOOKUP(P36,Numbers!$A$1:X320,3,)</f>
        <v>Moore</v>
      </c>
      <c r="P36" s="30">
        <v>177</v>
      </c>
      <c r="Q36" s="14">
        <v>46.8</v>
      </c>
      <c r="R36" s="25">
        <v>3</v>
      </c>
      <c r="S36" s="2"/>
      <c r="T36" s="9"/>
    </row>
    <row r="37" spans="1:20" x14ac:dyDescent="0.35">
      <c r="A37" s="8"/>
      <c r="B37" s="27" t="str">
        <f>VLOOKUP(D37,Numbers!$A$1:E359,2,)</f>
        <v>Lauren</v>
      </c>
      <c r="C37" s="27" t="str">
        <f>VLOOKUP(D37,Numbers!$A$1:F359,3,)</f>
        <v>Duthie</v>
      </c>
      <c r="D37" s="30">
        <v>169</v>
      </c>
      <c r="E37" s="68" t="s">
        <v>1143</v>
      </c>
      <c r="F37" s="25">
        <v>4</v>
      </c>
      <c r="G37" s="8"/>
      <c r="H37" s="27" t="str">
        <f>VLOOKUP(J37,Numbers!$A$1:K359,2,)</f>
        <v>Zara</v>
      </c>
      <c r="I37" s="27" t="str">
        <f>VLOOKUP(J37,Numbers!$A$1:L359,3,)</f>
        <v>White</v>
      </c>
      <c r="J37" s="30">
        <v>223</v>
      </c>
      <c r="K37" s="62" t="s">
        <v>1117</v>
      </c>
      <c r="L37" s="25">
        <v>4</v>
      </c>
      <c r="M37" s="12"/>
      <c r="N37" s="27"/>
      <c r="O37" s="27"/>
      <c r="P37" s="30"/>
      <c r="Q37" s="14"/>
      <c r="R37" s="25">
        <v>4</v>
      </c>
      <c r="S37" s="2"/>
      <c r="T37" s="9"/>
    </row>
    <row r="38" spans="1:20" x14ac:dyDescent="0.35">
      <c r="A38" s="8"/>
      <c r="B38" s="27" t="str">
        <f>VLOOKUP(D38,Numbers!$A$1:E360,2,)</f>
        <v>Isobel</v>
      </c>
      <c r="C38" s="27" t="str">
        <f>VLOOKUP(D38,Numbers!$A$1:F360,3,)</f>
        <v>Blakemore-Clark</v>
      </c>
      <c r="D38" s="30">
        <v>149</v>
      </c>
      <c r="E38" s="68" t="s">
        <v>1144</v>
      </c>
      <c r="F38" s="25">
        <v>5</v>
      </c>
      <c r="G38" s="8"/>
      <c r="H38" s="27" t="str">
        <f>VLOOKUP(J38,Numbers!$A$1:K360,2,)</f>
        <v>Elyse</v>
      </c>
      <c r="I38" s="27" t="str">
        <f>VLOOKUP(J38,Numbers!$A$1:L360,3,)</f>
        <v>Kedzior-MacDonough</v>
      </c>
      <c r="J38" s="30">
        <v>126</v>
      </c>
      <c r="K38" s="62" t="s">
        <v>1118</v>
      </c>
      <c r="L38" s="25">
        <v>5</v>
      </c>
      <c r="M38" s="12"/>
      <c r="N38" s="27"/>
      <c r="O38" s="27"/>
      <c r="P38" s="50"/>
      <c r="Q38" s="14"/>
      <c r="R38" s="25">
        <v>5</v>
      </c>
      <c r="S38" s="2"/>
      <c r="T38" s="9"/>
    </row>
    <row r="39" spans="1:20" x14ac:dyDescent="0.35">
      <c r="A39" s="8"/>
      <c r="B39" s="27" t="str">
        <f>VLOOKUP(D39,Numbers!$A$1:E361,2,)</f>
        <v>Isabel</v>
      </c>
      <c r="C39" s="27" t="str">
        <f>VLOOKUP(D39,Numbers!$A$1:F361,3,)</f>
        <v>Leadbetter</v>
      </c>
      <c r="D39" s="30">
        <v>146</v>
      </c>
      <c r="E39" s="68" t="s">
        <v>1145</v>
      </c>
      <c r="F39" s="25">
        <v>6</v>
      </c>
      <c r="G39" s="8"/>
      <c r="H39" s="27" t="str">
        <f>VLOOKUP(J39,Numbers!$A$1:K361,2,)</f>
        <v>Tamzin</v>
      </c>
      <c r="I39" s="27" t="str">
        <f>VLOOKUP(J39,Numbers!$A$1:L361,3,)</f>
        <v>Dentith</v>
      </c>
      <c r="J39" s="30">
        <v>211</v>
      </c>
      <c r="K39" s="62" t="s">
        <v>1119</v>
      </c>
      <c r="L39" s="25">
        <v>6</v>
      </c>
      <c r="M39" s="12"/>
      <c r="N39" s="27"/>
      <c r="O39" s="27"/>
      <c r="P39" s="30"/>
      <c r="Q39" s="14"/>
      <c r="R39" s="25">
        <v>6</v>
      </c>
      <c r="S39" s="2"/>
      <c r="T39" s="9"/>
    </row>
    <row r="40" spans="1:20" x14ac:dyDescent="0.35">
      <c r="A40" s="8"/>
      <c r="B40" s="27" t="str">
        <f>VLOOKUP(D40,Numbers!$A$1:E362,2,)</f>
        <v>Emily</v>
      </c>
      <c r="C40" s="27" t="str">
        <f>VLOOKUP(D40,Numbers!$A$1:F362,3,)</f>
        <v>Williamson</v>
      </c>
      <c r="D40" s="30">
        <v>128</v>
      </c>
      <c r="E40" s="68" t="s">
        <v>1146</v>
      </c>
      <c r="F40" s="25">
        <v>7</v>
      </c>
      <c r="G40" s="8"/>
      <c r="H40" s="27" t="str">
        <f>VLOOKUP(J40,Numbers!$A$1:K362,2,)</f>
        <v>Holly</v>
      </c>
      <c r="I40" s="27" t="str">
        <f>VLOOKUP(J40,Numbers!$A$1:L362,3,)</f>
        <v>Brussels</v>
      </c>
      <c r="J40" s="30">
        <v>224</v>
      </c>
      <c r="K40" s="62" t="s">
        <v>1120</v>
      </c>
      <c r="L40" s="25">
        <v>7</v>
      </c>
      <c r="M40" s="12"/>
      <c r="N40" s="27"/>
      <c r="O40" s="27"/>
      <c r="P40" s="61"/>
      <c r="Q40" s="14"/>
      <c r="R40" s="25">
        <v>7</v>
      </c>
      <c r="S40" s="2"/>
      <c r="T40" s="9"/>
    </row>
    <row r="41" spans="1:20" x14ac:dyDescent="0.35">
      <c r="A41" s="8"/>
      <c r="B41" s="27" t="str">
        <f>VLOOKUP(D41,Numbers!$A$1:E363,2,)</f>
        <v>Cara</v>
      </c>
      <c r="C41" s="27" t="str">
        <f>VLOOKUP(D41,Numbers!$A$1:F363,3,)</f>
        <v>Tamburro</v>
      </c>
      <c r="D41" s="30">
        <v>117</v>
      </c>
      <c r="E41" s="68" t="s">
        <v>1147</v>
      </c>
      <c r="F41" s="25">
        <v>8</v>
      </c>
      <c r="G41" s="8"/>
      <c r="H41" s="27" t="str">
        <f>VLOOKUP(J41,Numbers!$A$1:K363,2,)</f>
        <v>Emma</v>
      </c>
      <c r="I41" s="27" t="str">
        <f>VLOOKUP(J41,Numbers!$A$1:L363,3,)</f>
        <v>Fildes</v>
      </c>
      <c r="J41" s="30">
        <v>130</v>
      </c>
      <c r="K41" s="62" t="s">
        <v>1121</v>
      </c>
      <c r="L41" s="25">
        <v>8</v>
      </c>
      <c r="M41" s="12"/>
      <c r="N41" s="27"/>
      <c r="O41" s="27"/>
      <c r="P41" s="30"/>
      <c r="Q41" s="14"/>
      <c r="R41" s="25">
        <v>8</v>
      </c>
      <c r="S41" s="2"/>
      <c r="T41" s="9"/>
    </row>
    <row r="42" spans="1:20" x14ac:dyDescent="0.35">
      <c r="A42" s="8"/>
      <c r="B42" s="27" t="str">
        <f>VLOOKUP(D42,Numbers!$A$1:E364,2,)</f>
        <v>Ella</v>
      </c>
      <c r="C42" s="27" t="str">
        <f>VLOOKUP(D42,Numbers!$A$1:F364,3,)</f>
        <v>Heap</v>
      </c>
      <c r="D42" s="30">
        <v>124</v>
      </c>
      <c r="E42" s="22" t="s">
        <v>1148</v>
      </c>
      <c r="F42" s="25">
        <v>9</v>
      </c>
      <c r="G42" s="8"/>
      <c r="H42" s="27" t="str">
        <f>VLOOKUP(J42,Numbers!$A$1:K364,2,)</f>
        <v>Faye</v>
      </c>
      <c r="I42" s="27" t="str">
        <f>VLOOKUP(J42,Numbers!$A$1:L364,3,)</f>
        <v>Hannaway</v>
      </c>
      <c r="J42" s="30">
        <v>134</v>
      </c>
      <c r="K42" s="62" t="s">
        <v>1122</v>
      </c>
      <c r="L42" s="25">
        <v>9</v>
      </c>
      <c r="M42" s="12"/>
      <c r="N42" s="27"/>
      <c r="O42" s="27"/>
      <c r="P42" s="30"/>
      <c r="Q42" s="14"/>
      <c r="R42" s="25"/>
      <c r="S42" s="2"/>
      <c r="T42" s="9"/>
    </row>
    <row r="43" spans="1:20" x14ac:dyDescent="0.35">
      <c r="A43" s="8"/>
      <c r="B43" s="27" t="str">
        <f>VLOOKUP(D43,Numbers!$A$1:E365,2,)</f>
        <v>Millie</v>
      </c>
      <c r="C43" s="27" t="str">
        <f>VLOOKUP(D43,Numbers!$A$1:F365,3,)</f>
        <v>Ireland</v>
      </c>
      <c r="D43" s="30">
        <v>192</v>
      </c>
      <c r="E43" s="22" t="s">
        <v>1149</v>
      </c>
      <c r="F43" s="25">
        <v>10</v>
      </c>
      <c r="G43" s="8"/>
      <c r="H43" s="27"/>
      <c r="I43" s="27"/>
      <c r="J43" s="30"/>
      <c r="K43" s="22"/>
      <c r="L43" s="25"/>
      <c r="M43" s="12"/>
      <c r="N43" s="27"/>
      <c r="O43" s="27"/>
      <c r="P43" s="30"/>
      <c r="Q43" s="14"/>
      <c r="R43" s="25"/>
      <c r="S43" s="2"/>
      <c r="T43" s="9"/>
    </row>
    <row r="44" spans="1:20" x14ac:dyDescent="0.35">
      <c r="A44" s="8"/>
      <c r="B44" s="27" t="str">
        <f>IF(D44="","",IF(HLOOKUP(D44,#REF!,6,FALSE)="","Name?",HLOOKUP(D44,#REF!,6,FALSE)))</f>
        <v/>
      </c>
      <c r="C44" s="27"/>
      <c r="D44" s="30"/>
      <c r="E44" s="22"/>
      <c r="F44" s="25"/>
      <c r="G44" s="8"/>
      <c r="H44" s="27"/>
      <c r="I44" s="27"/>
      <c r="J44" s="30"/>
      <c r="K44" s="22"/>
      <c r="L44" s="25"/>
      <c r="M44" s="12"/>
      <c r="N44" s="27"/>
      <c r="O44" s="27"/>
      <c r="P44" s="30"/>
      <c r="Q44" s="14"/>
      <c r="R44" s="25"/>
      <c r="S44" s="2"/>
      <c r="T44" s="9"/>
    </row>
    <row r="45" spans="1:20" s="20" customFormat="1" ht="13.15" thickBot="1" x14ac:dyDescent="0.4">
      <c r="A45" s="13"/>
      <c r="B45" s="73"/>
      <c r="C45" s="73"/>
      <c r="D45" s="78"/>
      <c r="E45" s="79"/>
      <c r="F45" s="73"/>
      <c r="G45" s="74"/>
      <c r="H45" s="73"/>
      <c r="I45" s="73"/>
      <c r="J45" s="78"/>
      <c r="K45" s="79"/>
      <c r="L45" s="73"/>
      <c r="M45" s="74"/>
      <c r="N45" s="73"/>
      <c r="O45" s="73"/>
      <c r="P45" s="78"/>
      <c r="Q45" s="80"/>
      <c r="R45" s="75"/>
      <c r="T45" s="21"/>
    </row>
    <row r="47" spans="1:20" ht="13.15" x14ac:dyDescent="0.4">
      <c r="A47" s="1" t="str">
        <f>A31</f>
        <v>Junior Girls</v>
      </c>
    </row>
    <row r="48" spans="1:20" ht="13.15" thickBot="1" x14ac:dyDescent="0.4">
      <c r="B48" s="4" t="s">
        <v>9</v>
      </c>
      <c r="C48" s="4"/>
      <c r="H48" s="4" t="s">
        <v>10</v>
      </c>
      <c r="I48" s="4"/>
      <c r="N48" s="4" t="s">
        <v>1070</v>
      </c>
      <c r="O48" s="4"/>
      <c r="S48" s="21"/>
    </row>
    <row r="49" spans="1:19" x14ac:dyDescent="0.35">
      <c r="A49" s="5"/>
      <c r="B49" s="6" t="s">
        <v>0</v>
      </c>
      <c r="C49" s="6"/>
      <c r="D49" s="67" t="s">
        <v>976</v>
      </c>
      <c r="E49" s="29" t="s">
        <v>1</v>
      </c>
      <c r="F49" s="7"/>
      <c r="G49" s="5"/>
      <c r="H49" s="6" t="s">
        <v>0</v>
      </c>
      <c r="I49" s="6"/>
      <c r="J49" s="67" t="s">
        <v>976</v>
      </c>
      <c r="K49" s="29" t="s">
        <v>1</v>
      </c>
      <c r="L49" s="7"/>
      <c r="M49" s="5"/>
      <c r="N49" s="6" t="s">
        <v>0</v>
      </c>
      <c r="O49" s="6"/>
      <c r="P49" s="67" t="s">
        <v>976</v>
      </c>
      <c r="Q49" s="29" t="s">
        <v>1</v>
      </c>
      <c r="R49" s="7"/>
      <c r="S49" s="19"/>
    </row>
    <row r="50" spans="1:19" x14ac:dyDescent="0.35">
      <c r="A50" s="8"/>
      <c r="B50" s="27" t="str">
        <f>VLOOKUP(D50,Numbers!$A$1:E391,2,)</f>
        <v>Niamh</v>
      </c>
      <c r="C50" s="27" t="str">
        <f>VLOOKUP(D50,Numbers!$A$1:F391,3,)</f>
        <v>Doyle</v>
      </c>
      <c r="D50" s="30">
        <v>195</v>
      </c>
      <c r="E50" s="15">
        <v>1.6</v>
      </c>
      <c r="F50" s="25">
        <v>1</v>
      </c>
      <c r="G50" s="8"/>
      <c r="H50" s="27" t="str">
        <f>VLOOKUP(J50,Numbers!$A$1:K391,2,)</f>
        <v>Niamh</v>
      </c>
      <c r="I50" s="27" t="str">
        <f>VLOOKUP(J50,Numbers!$A$1:L391,3,)</f>
        <v>Grant</v>
      </c>
      <c r="J50" s="50">
        <v>196</v>
      </c>
      <c r="K50" s="15">
        <v>4.92</v>
      </c>
      <c r="L50" s="25">
        <v>1</v>
      </c>
      <c r="M50" s="8"/>
      <c r="N50" s="27" t="str">
        <f>VLOOKUP(P50,Numbers!$A$1:Q356,2,)</f>
        <v>Gina</v>
      </c>
      <c r="O50" s="27" t="str">
        <f>VLOOKUP(P50,Numbers!$A$1:R356,3,)</f>
        <v>Nuttall</v>
      </c>
      <c r="P50" s="30">
        <v>139</v>
      </c>
      <c r="Q50" s="15">
        <v>2.2000000000000002</v>
      </c>
      <c r="R50" s="25">
        <v>1</v>
      </c>
      <c r="S50" s="19"/>
    </row>
    <row r="51" spans="1:19" x14ac:dyDescent="0.35">
      <c r="A51" s="8"/>
      <c r="B51" s="27" t="str">
        <f>VLOOKUP(D51,Numbers!$A$1:E392,2,)</f>
        <v>Niamh</v>
      </c>
      <c r="C51" s="27" t="str">
        <f>VLOOKUP(D51,Numbers!$A$1:F392,3,)</f>
        <v>Grant</v>
      </c>
      <c r="D51" s="30">
        <v>196</v>
      </c>
      <c r="E51" s="15">
        <v>1.55</v>
      </c>
      <c r="F51" s="25">
        <v>2</v>
      </c>
      <c r="G51" s="8"/>
      <c r="H51" s="27" t="str">
        <f>VLOOKUP(J51,Numbers!$A$1:K392,2,)</f>
        <v>Emma</v>
      </c>
      <c r="I51" s="27" t="str">
        <f>VLOOKUP(J51,Numbers!$A$1:L392,3,)</f>
        <v>Ashcroft</v>
      </c>
      <c r="J51" s="61">
        <v>129</v>
      </c>
      <c r="K51" s="15">
        <v>4.79</v>
      </c>
      <c r="L51" s="25">
        <v>2</v>
      </c>
      <c r="M51" s="8"/>
      <c r="N51" s="27" t="str">
        <f>VLOOKUP(P51,Numbers!$A$1:Q357,2,)</f>
        <v>Tallulah</v>
      </c>
      <c r="O51" s="27" t="str">
        <f>VLOOKUP(P51,Numbers!$A$1:R357,3,)</f>
        <v>Brady-Jones</v>
      </c>
      <c r="P51" s="30">
        <v>210</v>
      </c>
      <c r="Q51" s="15">
        <v>2.1</v>
      </c>
      <c r="R51" s="25">
        <v>2</v>
      </c>
      <c r="S51" s="19"/>
    </row>
    <row r="52" spans="1:19" x14ac:dyDescent="0.35">
      <c r="A52" s="8"/>
      <c r="B52" s="27" t="str">
        <f>VLOOKUP(D52,Numbers!$A$1:E393,2,)</f>
        <v>Scarlet</v>
      </c>
      <c r="C52" s="27" t="str">
        <f>VLOOKUP(D52,Numbers!$A$1:F393,3,)</f>
        <v>Ashton</v>
      </c>
      <c r="D52" s="30">
        <v>207</v>
      </c>
      <c r="E52" s="15">
        <v>1.45</v>
      </c>
      <c r="F52" s="25">
        <v>3</v>
      </c>
      <c r="G52" s="8"/>
      <c r="H52" s="27" t="str">
        <f>VLOOKUP(J52,Numbers!$A$1:K393,2,)</f>
        <v>Rachel</v>
      </c>
      <c r="I52" s="27" t="str">
        <f>VLOOKUP(J52,Numbers!$A$1:L393,3,)</f>
        <v>Don</v>
      </c>
      <c r="J52" s="61">
        <v>200</v>
      </c>
      <c r="K52" s="15">
        <v>4.66</v>
      </c>
      <c r="L52" s="25">
        <v>3</v>
      </c>
      <c r="M52" s="8"/>
      <c r="N52" s="27" t="str">
        <f>VLOOKUP(P52,Numbers!$A$1:Q358,2,)</f>
        <v>Keira</v>
      </c>
      <c r="O52" s="27" t="str">
        <f>VLOOKUP(P52,Numbers!$A$1:R358,3,)</f>
        <v>Brady-Jones</v>
      </c>
      <c r="P52" s="61">
        <v>166</v>
      </c>
      <c r="Q52" s="15">
        <v>1.8</v>
      </c>
      <c r="R52" s="25">
        <v>3</v>
      </c>
      <c r="S52" s="19"/>
    </row>
    <row r="53" spans="1:19" x14ac:dyDescent="0.35">
      <c r="A53" s="8"/>
      <c r="B53" s="27" t="str">
        <f>VLOOKUP(D53,Numbers!$A$1:E394,2,)</f>
        <v>Callie</v>
      </c>
      <c r="C53" s="27" t="str">
        <f>VLOOKUP(D53,Numbers!$A$1:F394,3,)</f>
        <v>Burke</v>
      </c>
      <c r="D53" s="30">
        <v>115</v>
      </c>
      <c r="E53" s="15">
        <v>1.35</v>
      </c>
      <c r="F53" s="25">
        <v>4</v>
      </c>
      <c r="G53" s="8"/>
      <c r="H53" s="27" t="str">
        <f>VLOOKUP(J53,Numbers!$A$1:K394,2,)</f>
        <v>Aisha</v>
      </c>
      <c r="I53" s="27" t="str">
        <f>VLOOKUP(J53,Numbers!$A$1:L394,3,)</f>
        <v>Quartey-Davis</v>
      </c>
      <c r="J53" s="50">
        <v>102</v>
      </c>
      <c r="K53" s="15">
        <v>4.43</v>
      </c>
      <c r="L53" s="25">
        <v>4</v>
      </c>
      <c r="M53" s="8"/>
      <c r="N53" s="27"/>
      <c r="O53" s="27"/>
      <c r="P53" s="30"/>
      <c r="Q53" s="14"/>
      <c r="R53" s="25">
        <v>4</v>
      </c>
      <c r="S53" s="19"/>
    </row>
    <row r="54" spans="1:19" x14ac:dyDescent="0.35">
      <c r="A54" s="8"/>
      <c r="B54" s="27" t="str">
        <f>VLOOKUP(D54,Numbers!$A$1:E395,2,)</f>
        <v>Niamh</v>
      </c>
      <c r="C54" s="27" t="str">
        <f>VLOOKUP(D54,Numbers!$A$1:F395,3,)</f>
        <v>Procter</v>
      </c>
      <c r="D54" s="30">
        <v>194</v>
      </c>
      <c r="E54" s="15">
        <v>1.3</v>
      </c>
      <c r="F54" s="25">
        <v>5</v>
      </c>
      <c r="G54" s="8"/>
      <c r="H54" s="27" t="str">
        <f>VLOOKUP(J54,Numbers!$A$1:K395,2,)</f>
        <v>Isabelle</v>
      </c>
      <c r="I54" s="27" t="str">
        <f>VLOOKUP(J54,Numbers!$A$1:L395,3,)</f>
        <v>Randles</v>
      </c>
      <c r="J54" s="30">
        <v>148</v>
      </c>
      <c r="K54" s="15">
        <v>4.42</v>
      </c>
      <c r="L54" s="25">
        <v>5</v>
      </c>
      <c r="M54" s="8"/>
      <c r="N54" s="27"/>
      <c r="O54" s="27"/>
      <c r="P54" s="30"/>
      <c r="Q54" s="14"/>
      <c r="R54" s="25">
        <v>5</v>
      </c>
      <c r="S54" s="19"/>
    </row>
    <row r="55" spans="1:19" x14ac:dyDescent="0.35">
      <c r="A55" s="8"/>
      <c r="B55" s="27"/>
      <c r="C55" s="27"/>
      <c r="D55" s="30"/>
      <c r="E55" s="15"/>
      <c r="F55" s="25">
        <v>6</v>
      </c>
      <c r="G55" s="8"/>
      <c r="H55" s="27" t="str">
        <f>VLOOKUP(J55,Numbers!$A$1:K396,2,)</f>
        <v>Niamh</v>
      </c>
      <c r="I55" s="27" t="str">
        <f>VLOOKUP(J55,Numbers!$A$1:L396,3,)</f>
        <v>Doyle</v>
      </c>
      <c r="J55" s="30">
        <v>195</v>
      </c>
      <c r="K55" s="15">
        <v>4.33</v>
      </c>
      <c r="L55" s="25">
        <v>6</v>
      </c>
      <c r="M55" s="8"/>
      <c r="N55" s="27"/>
      <c r="O55" s="27"/>
      <c r="P55" s="30"/>
      <c r="Q55" s="14"/>
      <c r="R55" s="25">
        <v>6</v>
      </c>
      <c r="S55" s="19"/>
    </row>
    <row r="56" spans="1:19" x14ac:dyDescent="0.35">
      <c r="A56" s="8"/>
      <c r="B56" s="27"/>
      <c r="C56" s="27"/>
      <c r="D56" s="30"/>
      <c r="E56" s="15"/>
      <c r="F56" s="25">
        <v>7</v>
      </c>
      <c r="G56" s="8"/>
      <c r="H56" s="27" t="str">
        <f>VLOOKUP(J56,Numbers!$A$1:K397,2,)</f>
        <v>Lucy</v>
      </c>
      <c r="I56" s="27" t="str">
        <f>VLOOKUP(J56,Numbers!$A$1:L397,3,)</f>
        <v>Baxter</v>
      </c>
      <c r="J56" s="30">
        <v>176</v>
      </c>
      <c r="K56" s="15">
        <v>4.2699999999999996</v>
      </c>
      <c r="L56" s="25">
        <v>7</v>
      </c>
      <c r="M56" s="8"/>
      <c r="N56" s="27"/>
      <c r="O56" s="27"/>
      <c r="P56" s="30"/>
      <c r="Q56" s="14"/>
      <c r="R56" s="25">
        <v>7</v>
      </c>
      <c r="S56" s="19"/>
    </row>
    <row r="57" spans="1:19" x14ac:dyDescent="0.35">
      <c r="A57" s="8"/>
      <c r="B57" s="27"/>
      <c r="C57" s="27"/>
      <c r="D57" s="30"/>
      <c r="E57" s="15"/>
      <c r="F57" s="25">
        <v>8</v>
      </c>
      <c r="G57" s="8"/>
      <c r="H57" s="27" t="str">
        <f>VLOOKUP(J57,Numbers!$A$1:K398,2,)</f>
        <v>Niamh</v>
      </c>
      <c r="I57" s="27" t="str">
        <f>VLOOKUP(J57,Numbers!$A$1:L398,3,)</f>
        <v>Procter</v>
      </c>
      <c r="J57" s="30">
        <v>194</v>
      </c>
      <c r="K57" s="15">
        <v>4.1500000000000004</v>
      </c>
      <c r="L57" s="25">
        <v>8</v>
      </c>
      <c r="M57" s="8"/>
      <c r="N57" s="27"/>
      <c r="O57" s="27"/>
      <c r="P57" s="30"/>
      <c r="Q57" s="14"/>
      <c r="R57" s="25">
        <v>8</v>
      </c>
      <c r="S57" s="19"/>
    </row>
    <row r="58" spans="1:19" x14ac:dyDescent="0.35">
      <c r="A58" s="8"/>
      <c r="B58" s="27" t="str">
        <f>IF(D58="","",IF(HLOOKUP(D58,#REF!,10,FALSE)="","Name?",HLOOKUP(D58,#REF!,10,FALSE)))</f>
        <v/>
      </c>
      <c r="C58" s="27"/>
      <c r="D58" s="30"/>
      <c r="E58" s="15"/>
      <c r="F58" s="25"/>
      <c r="G58" s="8"/>
      <c r="H58" s="27" t="str">
        <f>VLOOKUP(J58,Numbers!$A$1:K399,2,)</f>
        <v>Amelia</v>
      </c>
      <c r="I58" s="27" t="str">
        <f>VLOOKUP(J58,Numbers!$A$1:L399,3,)</f>
        <v>Pasgon</v>
      </c>
      <c r="J58" s="30">
        <v>107</v>
      </c>
      <c r="K58" s="15">
        <v>4</v>
      </c>
      <c r="L58" s="25">
        <v>9</v>
      </c>
      <c r="M58" s="8"/>
      <c r="N58" s="27"/>
      <c r="O58" s="27"/>
      <c r="P58" s="30"/>
      <c r="Q58" s="14"/>
      <c r="R58" s="25"/>
      <c r="S58" s="19"/>
    </row>
    <row r="59" spans="1:19" x14ac:dyDescent="0.35">
      <c r="A59" s="8"/>
      <c r="B59" s="27" t="str">
        <f>IF(D59="","",IF(HLOOKUP(D59,#REF!,10,FALSE)="","Name?",HLOOKUP(D59,#REF!,10,FALSE)))</f>
        <v/>
      </c>
      <c r="C59" s="27"/>
      <c r="D59" s="30"/>
      <c r="E59" s="15"/>
      <c r="F59" s="25"/>
      <c r="G59" s="8"/>
      <c r="H59" s="27"/>
      <c r="I59" s="27"/>
      <c r="J59" s="30"/>
      <c r="K59" s="15"/>
      <c r="L59" s="25"/>
      <c r="M59" s="8"/>
      <c r="N59" s="27"/>
      <c r="O59" s="27"/>
      <c r="P59" s="30"/>
      <c r="Q59" s="14"/>
      <c r="R59" s="25"/>
      <c r="S59" s="19"/>
    </row>
    <row r="60" spans="1:19" ht="13.15" thickBot="1" x14ac:dyDescent="0.4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76"/>
    </row>
    <row r="62" spans="1:19" ht="13.15" x14ac:dyDescent="0.4">
      <c r="A62" s="1" t="str">
        <f>A47</f>
        <v>Junior Girls</v>
      </c>
    </row>
    <row r="63" spans="1:19" ht="13.15" thickBot="1" x14ac:dyDescent="0.4">
      <c r="B63" s="4" t="s">
        <v>12</v>
      </c>
      <c r="C63" s="4"/>
      <c r="H63" s="4" t="s">
        <v>13</v>
      </c>
      <c r="I63" s="4"/>
      <c r="N63" s="4" t="s">
        <v>14</v>
      </c>
      <c r="O63" s="4"/>
      <c r="S63" s="2"/>
    </row>
    <row r="64" spans="1:19" x14ac:dyDescent="0.35">
      <c r="A64" s="5"/>
      <c r="B64" s="6" t="s">
        <v>0</v>
      </c>
      <c r="C64" s="6"/>
      <c r="D64" s="67" t="s">
        <v>976</v>
      </c>
      <c r="E64" s="29" t="s">
        <v>1</v>
      </c>
      <c r="F64" s="7"/>
      <c r="G64" s="5"/>
      <c r="H64" s="6" t="s">
        <v>0</v>
      </c>
      <c r="I64" s="6"/>
      <c r="J64" s="67" t="s">
        <v>976</v>
      </c>
      <c r="K64" s="29" t="s">
        <v>1</v>
      </c>
      <c r="L64" s="7"/>
      <c r="M64" s="5"/>
      <c r="N64" s="6" t="s">
        <v>0</v>
      </c>
      <c r="O64" s="6"/>
      <c r="P64" s="67" t="s">
        <v>976</v>
      </c>
      <c r="Q64" s="29" t="s">
        <v>1</v>
      </c>
      <c r="R64" s="7"/>
      <c r="S64" s="2"/>
    </row>
    <row r="65" spans="1:20" x14ac:dyDescent="0.35">
      <c r="A65" s="8"/>
      <c r="B65" s="27" t="str">
        <f>VLOOKUP(D65,Numbers!$A$1:E427,2,)</f>
        <v>Celine</v>
      </c>
      <c r="C65" s="27" t="str">
        <f>VLOOKUP(D65,Numbers!$A$1:F427,3,)</f>
        <v>Virton</v>
      </c>
      <c r="D65" s="61">
        <v>118</v>
      </c>
      <c r="E65" s="15">
        <v>19.350000000000001</v>
      </c>
      <c r="F65" s="25">
        <v>1</v>
      </c>
      <c r="G65" s="8"/>
      <c r="H65" s="27" t="str">
        <f>VLOOKUP(J65,Numbers!$A$1:K427,2,)</f>
        <v>Katie</v>
      </c>
      <c r="I65" s="27" t="str">
        <f>VLOOKUP(J65,Numbers!$A$1:L427,3,)</f>
        <v>Piercy</v>
      </c>
      <c r="J65" s="61">
        <v>164</v>
      </c>
      <c r="K65" s="15">
        <v>9.4499999999999993</v>
      </c>
      <c r="L65" s="25">
        <v>1</v>
      </c>
      <c r="M65" s="8"/>
      <c r="N65" s="27" t="str">
        <f>VLOOKUP(P65,Numbers!$A$1:Q427,2,)</f>
        <v>Katie</v>
      </c>
      <c r="O65" s="27" t="str">
        <f>VLOOKUP(P65,Numbers!$A$1:R427,3,)</f>
        <v>Piercy</v>
      </c>
      <c r="P65" s="61">
        <v>164</v>
      </c>
      <c r="Q65" s="15">
        <v>24.24</v>
      </c>
      <c r="R65" s="25">
        <v>1</v>
      </c>
      <c r="S65" s="2"/>
    </row>
    <row r="66" spans="1:20" x14ac:dyDescent="0.35">
      <c r="A66" s="8"/>
      <c r="B66" s="27" t="str">
        <f>VLOOKUP(D66,Numbers!$A$1:E428,2,)</f>
        <v>Scarlett</v>
      </c>
      <c r="C66" s="27" t="str">
        <f>VLOOKUP(D66,Numbers!$A$1:F428,3,)</f>
        <v>Liddy</v>
      </c>
      <c r="D66" s="30">
        <v>208</v>
      </c>
      <c r="E66" s="15">
        <v>18.55</v>
      </c>
      <c r="F66" s="25">
        <v>2</v>
      </c>
      <c r="G66" s="8"/>
      <c r="H66" s="27" t="str">
        <f>VLOOKUP(J66,Numbers!$A$1:K428,2,)</f>
        <v>Lauren</v>
      </c>
      <c r="I66" s="27" t="str">
        <f>VLOOKUP(J66,Numbers!$A$1:L428,3,)</f>
        <v>Taylor</v>
      </c>
      <c r="J66" s="30">
        <v>168</v>
      </c>
      <c r="K66" s="15">
        <v>6.98</v>
      </c>
      <c r="L66" s="25">
        <v>2</v>
      </c>
      <c r="M66" s="8"/>
      <c r="N66" s="27" t="str">
        <f>VLOOKUP(P66,Numbers!$A$1:Q428,2,)</f>
        <v>Celine</v>
      </c>
      <c r="O66" s="27" t="str">
        <f>VLOOKUP(P66,Numbers!$A$1:R428,3,)</f>
        <v>Virton</v>
      </c>
      <c r="P66" s="61">
        <v>118</v>
      </c>
      <c r="Q66" s="15">
        <v>21.74</v>
      </c>
      <c r="R66" s="25">
        <v>2</v>
      </c>
      <c r="S66" s="2"/>
    </row>
    <row r="67" spans="1:20" x14ac:dyDescent="0.35">
      <c r="A67" s="8"/>
      <c r="B67" s="27" t="str">
        <f>VLOOKUP(D67,Numbers!$A$1:E429,2,)</f>
        <v>Lucy</v>
      </c>
      <c r="C67" s="27" t="str">
        <f>VLOOKUP(D67,Numbers!$A$1:F429,3,)</f>
        <v>Strettle</v>
      </c>
      <c r="D67" s="30">
        <v>175</v>
      </c>
      <c r="E67" s="15">
        <v>17.760000000000002</v>
      </c>
      <c r="F67" s="25">
        <v>3</v>
      </c>
      <c r="G67" s="8"/>
      <c r="H67" s="27"/>
      <c r="I67" s="27"/>
      <c r="J67" s="30"/>
      <c r="K67" s="15"/>
      <c r="L67" s="25">
        <v>3</v>
      </c>
      <c r="M67" s="8"/>
      <c r="N67" s="27" t="str">
        <f>VLOOKUP(P67,Numbers!$A$1:Q429,2,)</f>
        <v>Cara</v>
      </c>
      <c r="O67" s="27" t="str">
        <f>VLOOKUP(P67,Numbers!$A$1:R429,3,)</f>
        <v>Tamburro</v>
      </c>
      <c r="P67" s="30">
        <v>117</v>
      </c>
      <c r="Q67" s="15">
        <v>17.86</v>
      </c>
      <c r="R67" s="25">
        <v>3</v>
      </c>
      <c r="S67" s="2"/>
    </row>
    <row r="68" spans="1:20" x14ac:dyDescent="0.35">
      <c r="A68" s="8"/>
      <c r="B68" s="27" t="str">
        <f>VLOOKUP(D68,Numbers!$A$1:E430,2,)</f>
        <v>Issy</v>
      </c>
      <c r="C68" s="27" t="str">
        <f>VLOOKUP(D68,Numbers!$A$1:F430,3,)</f>
        <v>Waldron</v>
      </c>
      <c r="D68" s="30">
        <v>150</v>
      </c>
      <c r="E68" s="15">
        <v>15.8</v>
      </c>
      <c r="F68" s="25">
        <v>4</v>
      </c>
      <c r="G68" s="8"/>
      <c r="H68" s="27"/>
      <c r="I68" s="27"/>
      <c r="J68" s="30"/>
      <c r="K68" s="15"/>
      <c r="L68" s="25">
        <v>4</v>
      </c>
      <c r="M68" s="8"/>
      <c r="N68" s="27" t="str">
        <f>VLOOKUP(P68,Numbers!$A$1:Q430,2,)</f>
        <v>Alice</v>
      </c>
      <c r="O68" s="27" t="str">
        <f>VLOOKUP(P68,Numbers!$A$1:R430,3,)</f>
        <v>Johnson</v>
      </c>
      <c r="P68" s="30">
        <v>104</v>
      </c>
      <c r="Q68" s="15">
        <v>16.3</v>
      </c>
      <c r="R68" s="25">
        <v>4</v>
      </c>
      <c r="S68" s="2"/>
    </row>
    <row r="69" spans="1:20" x14ac:dyDescent="0.35">
      <c r="A69" s="8"/>
      <c r="B69" s="27" t="str">
        <f>VLOOKUP(D69,Numbers!$A$1:E431,2,)</f>
        <v>Lauren</v>
      </c>
      <c r="C69" s="27" t="str">
        <f>VLOOKUP(D69,Numbers!$A$1:F431,3,)</f>
        <v>Taylor</v>
      </c>
      <c r="D69" s="61">
        <v>168</v>
      </c>
      <c r="E69" s="15">
        <v>12.31</v>
      </c>
      <c r="F69" s="25">
        <v>5</v>
      </c>
      <c r="G69" s="8"/>
      <c r="H69" s="27"/>
      <c r="I69" s="27"/>
      <c r="J69" s="30"/>
      <c r="K69" s="15"/>
      <c r="L69" s="25">
        <v>5</v>
      </c>
      <c r="M69" s="8"/>
      <c r="N69" s="27"/>
      <c r="O69" s="27"/>
      <c r="P69" s="30"/>
      <c r="Q69" s="15"/>
      <c r="R69" s="25">
        <v>5</v>
      </c>
      <c r="S69" s="2"/>
    </row>
    <row r="70" spans="1:20" x14ac:dyDescent="0.35">
      <c r="A70" s="8"/>
      <c r="B70" s="27" t="str">
        <f>IF(D70="","",IF(HLOOKUP(D70,#REF!,14,FALSE)="","Name?",HLOOKUP(D70,#REF!,14,FALSE)))</f>
        <v/>
      </c>
      <c r="C70" s="27"/>
      <c r="D70" s="30"/>
      <c r="E70" s="15"/>
      <c r="F70" s="25"/>
      <c r="G70" s="8"/>
      <c r="H70" s="27"/>
      <c r="I70" s="27"/>
      <c r="J70" s="30"/>
      <c r="K70" s="15"/>
      <c r="L70" s="25"/>
      <c r="M70" s="8"/>
      <c r="N70" s="27"/>
      <c r="O70" s="27"/>
      <c r="P70" s="30"/>
      <c r="Q70" s="15"/>
      <c r="R70" s="25"/>
      <c r="S70" s="2"/>
    </row>
    <row r="71" spans="1:20" ht="13.15" thickBot="1" x14ac:dyDescent="0.4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76"/>
    </row>
    <row r="73" spans="1:20" ht="13.15" x14ac:dyDescent="0.4">
      <c r="A73" s="1" t="s">
        <v>26</v>
      </c>
      <c r="D73" s="20"/>
      <c r="M73" s="1"/>
      <c r="T73" s="3"/>
    </row>
    <row r="74" spans="1:20" ht="13.15" thickBot="1" x14ac:dyDescent="0.4">
      <c r="B74" s="4" t="s">
        <v>1071</v>
      </c>
      <c r="C74" s="4"/>
      <c r="H74" s="4" t="s">
        <v>4</v>
      </c>
      <c r="I74" s="4"/>
      <c r="N74" s="4" t="s">
        <v>1160</v>
      </c>
      <c r="O74" s="4"/>
    </row>
    <row r="75" spans="1:20" x14ac:dyDescent="0.35">
      <c r="A75" s="5"/>
      <c r="B75" s="6" t="s">
        <v>0</v>
      </c>
      <c r="C75" s="6"/>
      <c r="D75" s="67" t="s">
        <v>976</v>
      </c>
      <c r="E75" s="29" t="s">
        <v>1</v>
      </c>
      <c r="F75" s="7"/>
      <c r="G75" s="5"/>
      <c r="H75" s="6" t="s">
        <v>0</v>
      </c>
      <c r="I75" s="6"/>
      <c r="J75" s="67" t="s">
        <v>976</v>
      </c>
      <c r="K75" s="29" t="s">
        <v>1</v>
      </c>
      <c r="L75" s="7"/>
      <c r="M75" s="5"/>
      <c r="N75" s="6" t="s">
        <v>0</v>
      </c>
      <c r="O75" s="6"/>
      <c r="P75" s="67" t="s">
        <v>976</v>
      </c>
      <c r="Q75" s="29" t="s">
        <v>1</v>
      </c>
      <c r="R75" s="7"/>
    </row>
    <row r="76" spans="1:20" x14ac:dyDescent="0.35">
      <c r="A76" s="8"/>
      <c r="B76" s="27" t="str">
        <f>VLOOKUP(D76,Numbers!$A$1:E318,2,)</f>
        <v>Lucais</v>
      </c>
      <c r="C76" s="27" t="str">
        <f>VLOOKUP(D76,Numbers!$A$1:F318,3,)</f>
        <v>Hayden-Callen</v>
      </c>
      <c r="D76" s="50">
        <v>173</v>
      </c>
      <c r="E76" s="14">
        <v>13.4</v>
      </c>
      <c r="F76" s="25">
        <v>1</v>
      </c>
      <c r="G76" s="12"/>
      <c r="H76" s="27" t="str">
        <f>VLOOKUP(J76,Numbers!$A$1:K318,2,)</f>
        <v>Uzezi</v>
      </c>
      <c r="I76" s="27" t="str">
        <f>VLOOKUP(J76,Numbers!$A$1:L318,3,)</f>
        <v>Onomerike</v>
      </c>
      <c r="J76" s="30">
        <v>218</v>
      </c>
      <c r="K76" s="14">
        <v>12.9</v>
      </c>
      <c r="L76" s="25" t="s">
        <v>1080</v>
      </c>
      <c r="M76" s="8"/>
      <c r="N76" s="63" t="s">
        <v>1077</v>
      </c>
      <c r="O76" s="63" t="s">
        <v>1078</v>
      </c>
      <c r="P76" s="61">
        <v>172</v>
      </c>
      <c r="Q76" s="15">
        <v>16.149999999999999</v>
      </c>
      <c r="R76" s="25">
        <v>1</v>
      </c>
    </row>
    <row r="77" spans="1:20" x14ac:dyDescent="0.35">
      <c r="A77" s="8"/>
      <c r="B77" s="27" t="str">
        <f>VLOOKUP(D77,Numbers!$A$1:E319,2,)</f>
        <v>Tom</v>
      </c>
      <c r="C77" s="27" t="str">
        <f>VLOOKUP(D77,Numbers!$A$1:F319,3,)</f>
        <v>Murphy</v>
      </c>
      <c r="D77" s="30">
        <v>217</v>
      </c>
      <c r="E77" s="14">
        <v>13.5</v>
      </c>
      <c r="F77" s="25">
        <v>2</v>
      </c>
      <c r="G77" s="12"/>
      <c r="H77" s="27" t="str">
        <f>VLOOKUP(J77,Numbers!$A$1:K319,2,)</f>
        <v>Daniel</v>
      </c>
      <c r="I77" s="27" t="str">
        <f>VLOOKUP(J77,Numbers!$A$1:L319,3,)</f>
        <v>Poole</v>
      </c>
      <c r="J77" s="30">
        <v>121</v>
      </c>
      <c r="K77" s="14">
        <v>12.9</v>
      </c>
      <c r="L77" s="25" t="s">
        <v>1080</v>
      </c>
      <c r="M77" s="8"/>
      <c r="N77" s="27" t="str">
        <f>VLOOKUP(P77,Numbers!$A$1:C428,2,)</f>
        <v>Lucy</v>
      </c>
      <c r="O77" s="27" t="str">
        <f>VLOOKUP(P77,Numbers!$A$1:X428,3,)</f>
        <v>Strettle</v>
      </c>
      <c r="P77" s="61">
        <v>175</v>
      </c>
      <c r="Q77" s="15">
        <v>15.95</v>
      </c>
      <c r="R77" s="25">
        <v>2</v>
      </c>
    </row>
    <row r="78" spans="1:20" x14ac:dyDescent="0.35">
      <c r="A78" s="8"/>
      <c r="B78" s="27" t="str">
        <f>VLOOKUP(D78,Numbers!$A$1:E320,2,)</f>
        <v>Harry</v>
      </c>
      <c r="C78" s="27" t="str">
        <f>VLOOKUP(D78,Numbers!$A$1:F320,3,)</f>
        <v>Ross-Hughes</v>
      </c>
      <c r="D78" s="30">
        <v>144</v>
      </c>
      <c r="E78" s="14">
        <v>13.6</v>
      </c>
      <c r="F78" s="25">
        <v>3</v>
      </c>
      <c r="G78" s="12"/>
      <c r="H78" s="27" t="str">
        <f>VLOOKUP(J78,Numbers!$A$1:K320,2,)</f>
        <v>Matthew</v>
      </c>
      <c r="I78" s="27" t="str">
        <f>VLOOKUP(J78,Numbers!$A$1:L320,3,)</f>
        <v>Liu</v>
      </c>
      <c r="J78" s="30">
        <v>185</v>
      </c>
      <c r="K78" s="14">
        <v>12.9</v>
      </c>
      <c r="L78" s="25" t="s">
        <v>1080</v>
      </c>
      <c r="M78" s="8"/>
      <c r="N78" s="27" t="str">
        <f>VLOOKUP(P78,Numbers!$A$1:C429,2,)</f>
        <v>Millie</v>
      </c>
      <c r="O78" s="27" t="str">
        <f>VLOOKUP(P78,Numbers!$A$1:X429,3,)</f>
        <v>Ireland</v>
      </c>
      <c r="P78" s="30">
        <v>192</v>
      </c>
      <c r="Q78" s="15">
        <v>11.45</v>
      </c>
      <c r="R78" s="25">
        <v>3</v>
      </c>
    </row>
    <row r="79" spans="1:20" x14ac:dyDescent="0.35">
      <c r="A79" s="8"/>
      <c r="B79" s="27"/>
      <c r="C79" s="27"/>
      <c r="D79" s="61"/>
      <c r="E79" s="14"/>
      <c r="F79" s="25">
        <v>4</v>
      </c>
      <c r="G79" s="12"/>
      <c r="H79" s="27" t="str">
        <f>VLOOKUP(J79,Numbers!$A$1:K321,2,)</f>
        <v>Luke</v>
      </c>
      <c r="I79" s="27" t="str">
        <f>VLOOKUP(J79,Numbers!$A$1:L321,3,)</f>
        <v>Taylor</v>
      </c>
      <c r="J79" s="30">
        <v>180</v>
      </c>
      <c r="K79" s="14">
        <v>12.9</v>
      </c>
      <c r="L79" s="25" t="s">
        <v>1081</v>
      </c>
      <c r="M79" s="8"/>
      <c r="N79" s="27"/>
      <c r="O79" s="27"/>
      <c r="P79" s="30"/>
      <c r="Q79" s="15"/>
      <c r="R79" s="25">
        <v>4</v>
      </c>
    </row>
    <row r="80" spans="1:20" x14ac:dyDescent="0.35">
      <c r="A80" s="8"/>
      <c r="B80" s="27"/>
      <c r="C80" s="27"/>
      <c r="D80" s="30"/>
      <c r="E80" s="14"/>
      <c r="F80" s="25">
        <v>5</v>
      </c>
      <c r="G80" s="12"/>
      <c r="H80" s="27" t="str">
        <f>VLOOKUP(J80,Numbers!$A$1:K322,2,)</f>
        <v>Adam</v>
      </c>
      <c r="I80" s="27" t="str">
        <f>VLOOKUP(J80,Numbers!$A$1:L322,3,)</f>
        <v>Loughran</v>
      </c>
      <c r="J80" s="50">
        <v>101</v>
      </c>
      <c r="K80" s="14">
        <v>13</v>
      </c>
      <c r="L80" s="25"/>
      <c r="M80" s="8"/>
      <c r="N80" s="27"/>
      <c r="O80" s="27"/>
      <c r="P80" s="30"/>
      <c r="Q80" s="15"/>
      <c r="R80" s="25">
        <v>5</v>
      </c>
    </row>
    <row r="81" spans="1:18" x14ac:dyDescent="0.35">
      <c r="A81" s="8"/>
      <c r="B81" s="27"/>
      <c r="C81" s="27"/>
      <c r="D81" s="30"/>
      <c r="E81" s="14"/>
      <c r="F81" s="25">
        <v>6</v>
      </c>
      <c r="G81" s="12"/>
      <c r="H81" s="27"/>
      <c r="I81" s="27"/>
      <c r="J81" s="30"/>
      <c r="K81" s="14"/>
      <c r="L81" s="25"/>
      <c r="M81" s="8"/>
      <c r="N81" s="27"/>
      <c r="O81" s="27"/>
      <c r="P81" s="30"/>
      <c r="Q81" s="15"/>
      <c r="R81" s="25">
        <v>6</v>
      </c>
    </row>
    <row r="82" spans="1:18" x14ac:dyDescent="0.35">
      <c r="A82" s="8"/>
      <c r="B82" s="27"/>
      <c r="C82" s="27"/>
      <c r="D82" s="30"/>
      <c r="E82" s="14"/>
      <c r="F82" s="25">
        <v>7</v>
      </c>
      <c r="G82" s="12"/>
      <c r="H82" s="27"/>
      <c r="I82" s="27"/>
      <c r="J82" s="61"/>
      <c r="K82" s="14"/>
      <c r="L82" s="25"/>
      <c r="M82" s="8"/>
      <c r="N82" s="27"/>
      <c r="O82" s="27"/>
      <c r="P82" s="30"/>
      <c r="Q82" s="15"/>
      <c r="R82" s="25">
        <v>7</v>
      </c>
    </row>
    <row r="83" spans="1:18" x14ac:dyDescent="0.35">
      <c r="A83" s="8"/>
      <c r="B83" s="27"/>
      <c r="C83" s="27"/>
      <c r="D83" s="30"/>
      <c r="E83" s="14"/>
      <c r="F83" s="25">
        <v>8</v>
      </c>
      <c r="G83" s="12"/>
      <c r="H83" s="27" t="str">
        <f>VLOOKUP(J83,Numbers!$A$1:K325,2,)</f>
        <v>Ben</v>
      </c>
      <c r="I83" s="27" t="str">
        <f>VLOOKUP(J83,Numbers!$A$1:L325,3,)</f>
        <v>Wallace</v>
      </c>
      <c r="J83" s="30">
        <v>109</v>
      </c>
      <c r="K83" s="14">
        <v>11.9</v>
      </c>
      <c r="L83" s="25" t="s">
        <v>1080</v>
      </c>
      <c r="M83" s="8"/>
      <c r="N83" s="27"/>
      <c r="O83" s="27"/>
      <c r="P83" s="30"/>
      <c r="Q83" s="15"/>
      <c r="R83" s="25">
        <v>8</v>
      </c>
    </row>
    <row r="84" spans="1:18" x14ac:dyDescent="0.35">
      <c r="A84" s="8"/>
      <c r="B84" s="27" t="str">
        <f>IF(D84="","",IF(HLOOKUP(D84,#REF!,2,FALSE)="","Name?",HLOOKUP(D84,#REF!,2,FALSE)))</f>
        <v/>
      </c>
      <c r="C84" s="27"/>
      <c r="D84" s="30"/>
      <c r="E84" s="14"/>
      <c r="F84" s="25"/>
      <c r="G84" s="12"/>
      <c r="H84" s="27" t="str">
        <f>VLOOKUP(J84,Numbers!$A$1:K326,2,)</f>
        <v>Joseph</v>
      </c>
      <c r="I84" s="27" t="str">
        <f>VLOOKUP(J84,Numbers!$A$1:L326,3,)</f>
        <v>Kane</v>
      </c>
      <c r="J84" s="30">
        <v>158</v>
      </c>
      <c r="K84" s="14">
        <v>12</v>
      </c>
      <c r="L84" s="25" t="s">
        <v>1080</v>
      </c>
      <c r="M84" s="8"/>
      <c r="N84" s="27"/>
      <c r="O84" s="27"/>
      <c r="P84" s="30"/>
      <c r="Q84" s="64"/>
      <c r="R84" s="25"/>
    </row>
    <row r="85" spans="1:18" x14ac:dyDescent="0.35">
      <c r="A85" s="8"/>
      <c r="B85" s="27" t="str">
        <f>IF(D85="","",IF(HLOOKUP(D85,#REF!,2,FALSE)="","Name?",HLOOKUP(D85,#REF!,2,FALSE)))</f>
        <v/>
      </c>
      <c r="C85" s="27"/>
      <c r="D85" s="30"/>
      <c r="E85" s="14"/>
      <c r="F85" s="25"/>
      <c r="G85" s="12"/>
      <c r="H85" s="27" t="str">
        <f>VLOOKUP(J85,Numbers!$A$1:K327,2,)</f>
        <v>Rahim</v>
      </c>
      <c r="I85" s="27" t="str">
        <f>VLOOKUP(J85,Numbers!$A$1:L327,3,)</f>
        <v>Elzeiny</v>
      </c>
      <c r="J85" s="30">
        <v>201</v>
      </c>
      <c r="K85" s="14">
        <v>12.1</v>
      </c>
      <c r="L85" s="25" t="s">
        <v>1080</v>
      </c>
      <c r="M85" s="8"/>
      <c r="N85" s="27" t="str">
        <f>IF(P85="","",IF(HLOOKUP(P85,#REF!,18,FALSE)="","Name?",HLOOKUP(P85,#REF!,18,FALSE)))</f>
        <v/>
      </c>
      <c r="O85" s="27"/>
      <c r="P85" s="30"/>
      <c r="Q85" s="15"/>
      <c r="R85" s="25"/>
    </row>
    <row r="86" spans="1:18" x14ac:dyDescent="0.35">
      <c r="A86" s="8"/>
      <c r="B86" s="27" t="str">
        <f>IF(D86="","",IF(HLOOKUP(D86,#REF!,2,FALSE)="","Name?",HLOOKUP(D86,#REF!,2,FALSE)))</f>
        <v/>
      </c>
      <c r="C86" s="27"/>
      <c r="D86" s="61"/>
      <c r="E86" s="14"/>
      <c r="F86" s="25"/>
      <c r="G86" s="12"/>
      <c r="H86" s="27" t="str">
        <f>VLOOKUP(J86,Numbers!$A$1:K328,2,)</f>
        <v>Liam</v>
      </c>
      <c r="I86" s="27" t="str">
        <f>VLOOKUP(J86,Numbers!$A$1:L328,3,)</f>
        <v>Harrison</v>
      </c>
      <c r="J86" s="30">
        <v>171</v>
      </c>
      <c r="K86" s="14">
        <v>12.9</v>
      </c>
      <c r="L86" s="25" t="s">
        <v>1081</v>
      </c>
      <c r="M86" s="8"/>
      <c r="N86" s="27" t="str">
        <f>IF(P86="","",IF(HLOOKUP(P86,#REF!,18,FALSE)="","Name?",HLOOKUP(P86,#REF!,18,FALSE)))</f>
        <v/>
      </c>
      <c r="O86" s="27"/>
      <c r="P86" s="30"/>
      <c r="Q86" s="15"/>
      <c r="R86" s="25"/>
    </row>
    <row r="87" spans="1:18" x14ac:dyDescent="0.35">
      <c r="A87" s="8"/>
      <c r="B87" s="27" t="str">
        <f>IF(D87="","",IF(HLOOKUP(D87,#REF!,2,FALSE)="","Name?",HLOOKUP(D87,#REF!,2,FALSE)))</f>
        <v/>
      </c>
      <c r="C87" s="27"/>
      <c r="D87" s="61"/>
      <c r="E87" s="14"/>
      <c r="F87" s="25"/>
      <c r="G87" s="12"/>
      <c r="H87" s="27" t="str">
        <f>VLOOKUP(J87,Numbers!$A$1:K329,2,)</f>
        <v>Luke</v>
      </c>
      <c r="I87" s="27" t="str">
        <f>VLOOKUP(J87,Numbers!$A$1:L329,3,)</f>
        <v>Craven</v>
      </c>
      <c r="J87" s="30">
        <v>179</v>
      </c>
      <c r="K87" s="14">
        <v>13.1</v>
      </c>
      <c r="L87" s="25"/>
      <c r="M87" s="8"/>
      <c r="N87" s="27" t="str">
        <f>IF(P87="","",IF(HLOOKUP(P87,#REF!,18,FALSE)="","Name?",HLOOKUP(P87,#REF!,18,FALSE)))</f>
        <v/>
      </c>
      <c r="O87" s="27"/>
      <c r="P87" s="30"/>
      <c r="Q87" s="15"/>
      <c r="R87" s="25"/>
    </row>
    <row r="88" spans="1:18" x14ac:dyDescent="0.35">
      <c r="A88" s="8"/>
      <c r="B88" s="27" t="str">
        <f>IF(D88="","",IF(HLOOKUP(D88,#REF!,2,FALSE)="","Name?",HLOOKUP(D88,#REF!,2,FALSE)))</f>
        <v/>
      </c>
      <c r="C88" s="27"/>
      <c r="D88" s="30"/>
      <c r="E88" s="14"/>
      <c r="F88" s="25"/>
      <c r="G88" s="12"/>
      <c r="H88" s="27" t="str">
        <f>VLOOKUP(J88,Numbers!$A$1:K330,2,)</f>
        <v>Sam</v>
      </c>
      <c r="I88" s="27" t="str">
        <f>VLOOKUP(J88,Numbers!$A$1:L330,3,)</f>
        <v>Harrison</v>
      </c>
      <c r="J88" s="30">
        <v>205</v>
      </c>
      <c r="K88" s="14">
        <v>13.6</v>
      </c>
      <c r="L88" s="25"/>
      <c r="M88" s="8"/>
      <c r="N88" s="27" t="str">
        <f>IF(P88="","",IF(HLOOKUP(P88,#REF!,18,FALSE)="","Name?",HLOOKUP(P88,#REF!,18,FALSE)))</f>
        <v/>
      </c>
      <c r="O88" s="27"/>
      <c r="P88" s="30"/>
      <c r="Q88" s="15"/>
      <c r="R88" s="25"/>
    </row>
    <row r="89" spans="1:18" x14ac:dyDescent="0.35">
      <c r="A89" s="8"/>
      <c r="B89" s="27" t="str">
        <f>IF(D89="","",IF(HLOOKUP(D89,#REF!,2,FALSE)="","Name?",HLOOKUP(D89,#REF!,2,FALSE)))</f>
        <v/>
      </c>
      <c r="C89" s="27"/>
      <c r="D89" s="50"/>
      <c r="E89" s="14"/>
      <c r="F89" s="25"/>
      <c r="G89" s="12"/>
      <c r="H89" s="27"/>
      <c r="I89" s="27"/>
      <c r="J89" s="61"/>
      <c r="K89" s="14"/>
      <c r="L89" s="25"/>
      <c r="M89" s="8"/>
      <c r="N89" s="27" t="str">
        <f>IF(P89="","",IF(HLOOKUP(P89,#REF!,18,FALSE)="","Name?",HLOOKUP(P89,#REF!,18,FALSE)))</f>
        <v/>
      </c>
      <c r="O89" s="27"/>
      <c r="P89" s="30"/>
      <c r="Q89" s="15"/>
      <c r="R89" s="25"/>
    </row>
    <row r="90" spans="1:18" x14ac:dyDescent="0.35">
      <c r="A90" s="8"/>
      <c r="B90" s="27" t="str">
        <f>IF(D90="","",IF(HLOOKUP(D90,#REF!,2,FALSE)="","Name?",HLOOKUP(D90,#REF!,2,FALSE)))</f>
        <v/>
      </c>
      <c r="C90" s="27"/>
      <c r="D90" s="30"/>
      <c r="E90" s="14"/>
      <c r="F90" s="25"/>
      <c r="G90" s="12"/>
      <c r="H90" s="27"/>
      <c r="I90" s="27"/>
      <c r="J90" s="30"/>
      <c r="K90" s="14"/>
      <c r="L90" s="25"/>
      <c r="M90" s="8"/>
      <c r="N90" s="27" t="str">
        <f>IF(P90="","",IF(HLOOKUP(P90,#REF!,18,FALSE)="","Name?",HLOOKUP(P90,#REF!,18,FALSE)))</f>
        <v/>
      </c>
      <c r="O90" s="27"/>
      <c r="P90" s="30"/>
      <c r="Q90" s="15"/>
      <c r="R90" s="25"/>
    </row>
    <row r="91" spans="1:18" x14ac:dyDescent="0.35">
      <c r="A91" s="8"/>
      <c r="B91" s="27" t="str">
        <f>IF(D91="","",IF(HLOOKUP(D91,#REF!,2,FALSE)="","Name?",HLOOKUP(D91,#REF!,2,FALSE)))</f>
        <v/>
      </c>
      <c r="C91" s="27"/>
      <c r="D91" s="30"/>
      <c r="E91" s="14"/>
      <c r="F91" s="25"/>
      <c r="G91" s="12"/>
      <c r="H91" s="27"/>
      <c r="I91" s="27"/>
      <c r="J91" s="30"/>
      <c r="K91" s="14"/>
      <c r="L91" s="25"/>
      <c r="M91" s="8"/>
      <c r="N91" s="27" t="str">
        <f>IF(P91="","",IF(HLOOKUP(P91,#REF!,18,FALSE)="","Name?",HLOOKUP(P91,#REF!,18,FALSE)))</f>
        <v/>
      </c>
      <c r="O91" s="27"/>
      <c r="P91" s="30"/>
      <c r="Q91" s="15"/>
      <c r="R91" s="25"/>
    </row>
    <row r="92" spans="1:18" x14ac:dyDescent="0.35">
      <c r="A92" s="8"/>
      <c r="B92" s="27" t="str">
        <f>IF(D92="","",IF(HLOOKUP(D92,#REF!,2,FALSE)="","Name?",HLOOKUP(D92,#REF!,2,FALSE)))</f>
        <v/>
      </c>
      <c r="C92" s="27"/>
      <c r="D92" s="30"/>
      <c r="E92" s="14"/>
      <c r="F92" s="25"/>
      <c r="G92" s="12"/>
      <c r="H92" s="27" t="s">
        <v>1126</v>
      </c>
      <c r="I92" s="27"/>
      <c r="J92" s="30"/>
      <c r="K92" s="14"/>
      <c r="L92" s="25"/>
      <c r="M92" s="8"/>
      <c r="N92" s="27" t="str">
        <f>IF(P92="","",IF(HLOOKUP(P92,#REF!,18,FALSE)="","Name?",HLOOKUP(P92,#REF!,18,FALSE)))</f>
        <v/>
      </c>
      <c r="O92" s="27"/>
      <c r="P92" s="30"/>
      <c r="Q92" s="15"/>
      <c r="R92" s="25"/>
    </row>
    <row r="93" spans="1:18" x14ac:dyDescent="0.35">
      <c r="A93" s="8"/>
      <c r="B93" s="27" t="str">
        <f>IF(D93="","",IF(HLOOKUP(D93,#REF!,2,FALSE)="","Name?",HLOOKUP(D93,#REF!,2,FALSE)))</f>
        <v/>
      </c>
      <c r="C93" s="27"/>
      <c r="D93" s="30"/>
      <c r="E93" s="14"/>
      <c r="F93" s="25"/>
      <c r="G93" s="12"/>
      <c r="H93" s="27" t="str">
        <f>VLOOKUP(J93,Numbers!$A$1:K335,2,)</f>
        <v>Ben</v>
      </c>
      <c r="I93" s="27" t="str">
        <f>VLOOKUP(J93,Numbers!$A$1:L335,3,)</f>
        <v>Wallace</v>
      </c>
      <c r="J93" s="30">
        <v>109</v>
      </c>
      <c r="K93" s="14">
        <v>11.8</v>
      </c>
      <c r="L93" s="25"/>
      <c r="M93" s="8"/>
      <c r="N93" s="27" t="str">
        <f>IF(P93="","",IF(HLOOKUP(P93,#REF!,18,FALSE)="","Name?",HLOOKUP(P93,#REF!,18,FALSE)))</f>
        <v/>
      </c>
      <c r="O93" s="27"/>
      <c r="P93" s="30"/>
      <c r="Q93" s="15"/>
      <c r="R93" s="25"/>
    </row>
    <row r="94" spans="1:18" x14ac:dyDescent="0.35">
      <c r="A94" s="8"/>
      <c r="B94" s="27" t="str">
        <f>IF(D94="","",IF(HLOOKUP(D94,#REF!,2,FALSE)="","Name?",HLOOKUP(D94,#REF!,2,FALSE)))</f>
        <v/>
      </c>
      <c r="C94" s="27"/>
      <c r="D94" s="30"/>
      <c r="E94" s="14"/>
      <c r="F94" s="25"/>
      <c r="G94" s="12"/>
      <c r="H94" s="27" t="str">
        <f>VLOOKUP(J94,Numbers!$A$1:K336,2,)</f>
        <v>Joseph</v>
      </c>
      <c r="I94" s="27" t="str">
        <f>VLOOKUP(J94,Numbers!$A$1:L336,3,)</f>
        <v>Kane</v>
      </c>
      <c r="J94" s="30">
        <v>158</v>
      </c>
      <c r="K94" s="14">
        <v>11.9</v>
      </c>
      <c r="L94" s="25"/>
      <c r="M94" s="8"/>
      <c r="N94" s="27" t="str">
        <f>IF(P94="","",IF(HLOOKUP(P94,#REF!,18,FALSE)="","Name?",HLOOKUP(P94,#REF!,18,FALSE)))</f>
        <v/>
      </c>
      <c r="O94" s="27"/>
      <c r="P94" s="30"/>
      <c r="Q94" s="15"/>
      <c r="R94" s="25"/>
    </row>
    <row r="95" spans="1:18" x14ac:dyDescent="0.35">
      <c r="A95" s="8"/>
      <c r="B95" s="27" t="str">
        <f>IF(D95="","",IF(HLOOKUP(D95,#REF!,2,FALSE)="","Name?",HLOOKUP(D95,#REF!,2,FALSE)))</f>
        <v/>
      </c>
      <c r="C95" s="27"/>
      <c r="D95" s="30"/>
      <c r="E95" s="14"/>
      <c r="F95" s="25"/>
      <c r="G95" s="12"/>
      <c r="H95" s="27" t="str">
        <f>VLOOKUP(J95,Numbers!$A$1:K337,2,)</f>
        <v>Rahim</v>
      </c>
      <c r="I95" s="27" t="str">
        <f>VLOOKUP(J95,Numbers!$A$1:L337,3,)</f>
        <v>Elzeiny</v>
      </c>
      <c r="J95" s="30">
        <v>201</v>
      </c>
      <c r="K95" s="14">
        <v>12.3</v>
      </c>
      <c r="L95" s="25"/>
      <c r="M95" s="8"/>
      <c r="N95" s="27" t="str">
        <f>IF(P95="","",IF(HLOOKUP(P95,#REF!,18,FALSE)="","Name?",HLOOKUP(P95,#REF!,18,FALSE)))</f>
        <v/>
      </c>
      <c r="O95" s="27"/>
      <c r="P95" s="30"/>
      <c r="Q95" s="15"/>
      <c r="R95" s="25"/>
    </row>
    <row r="96" spans="1:18" x14ac:dyDescent="0.35">
      <c r="A96" s="8"/>
      <c r="B96" s="27" t="str">
        <f>IF(D96="","",IF(HLOOKUP(D96,#REF!,2,FALSE)="","Name?",HLOOKUP(D96,#REF!,2,FALSE)))</f>
        <v/>
      </c>
      <c r="C96" s="27"/>
      <c r="D96" s="30"/>
      <c r="E96" s="14"/>
      <c r="F96" s="25"/>
      <c r="G96" s="12"/>
      <c r="H96" s="27" t="str">
        <f>VLOOKUP(J96,Numbers!$A$1:K338,2,)</f>
        <v>Matthew</v>
      </c>
      <c r="I96" s="27" t="str">
        <f>VLOOKUP(J96,Numbers!$A$1:L338,3,)</f>
        <v>Liu</v>
      </c>
      <c r="J96" s="30">
        <v>185</v>
      </c>
      <c r="K96" s="14">
        <v>12.6</v>
      </c>
      <c r="L96" s="25"/>
      <c r="M96" s="8"/>
      <c r="N96" s="27" t="str">
        <f>IF(P96="","",IF(HLOOKUP(P96,#REF!,18,FALSE)="","Name?",HLOOKUP(P96,#REF!,18,FALSE)))</f>
        <v/>
      </c>
      <c r="O96" s="27"/>
      <c r="P96" s="30"/>
      <c r="Q96" s="15"/>
      <c r="R96" s="25"/>
    </row>
    <row r="97" spans="1:18" x14ac:dyDescent="0.35">
      <c r="A97" s="8"/>
      <c r="B97" s="27" t="str">
        <f>IF(D97="","",IF(HLOOKUP(D97,#REF!,2,FALSE)="","Name?",HLOOKUP(D97,#REF!,2,FALSE)))</f>
        <v/>
      </c>
      <c r="C97" s="27"/>
      <c r="D97" s="30"/>
      <c r="E97" s="14"/>
      <c r="F97" s="25"/>
      <c r="G97" s="12"/>
      <c r="H97" s="27" t="str">
        <f>VLOOKUP(J97,Numbers!$A$1:K339,2,)</f>
        <v>Uzezi</v>
      </c>
      <c r="I97" s="27" t="str">
        <f>VLOOKUP(J97,Numbers!$A$1:L339,3,)</f>
        <v>Onomerike</v>
      </c>
      <c r="J97" s="30">
        <v>218</v>
      </c>
      <c r="K97" s="14">
        <v>12.9</v>
      </c>
      <c r="L97" s="25"/>
      <c r="M97" s="8"/>
      <c r="N97" s="27" t="str">
        <f>IF(P97="","",IF(HLOOKUP(P97,#REF!,18,FALSE)="","Name?",HLOOKUP(P97,#REF!,18,FALSE)))</f>
        <v/>
      </c>
      <c r="O97" s="27"/>
      <c r="P97" s="30"/>
      <c r="Q97" s="15"/>
      <c r="R97" s="25"/>
    </row>
    <row r="98" spans="1:18" x14ac:dyDescent="0.35">
      <c r="A98" s="8"/>
      <c r="B98" s="27" t="str">
        <f>IF(D98="","",IF(HLOOKUP(D98,#REF!,2,FALSE)="","Name?",HLOOKUP(D98,#REF!,2,FALSE)))</f>
        <v/>
      </c>
      <c r="C98" s="27"/>
      <c r="D98" s="30"/>
      <c r="E98" s="14"/>
      <c r="F98" s="25"/>
      <c r="G98" s="12"/>
      <c r="H98" s="27" t="str">
        <f>VLOOKUP(J98,Numbers!$A$1:K340,2,)</f>
        <v>Luke</v>
      </c>
      <c r="I98" s="27" t="str">
        <f>VLOOKUP(J98,Numbers!$A$1:L340,3,)</f>
        <v>Taylor</v>
      </c>
      <c r="J98" s="30">
        <v>180</v>
      </c>
      <c r="K98" s="14">
        <v>12.9</v>
      </c>
      <c r="L98" s="25"/>
      <c r="M98" s="8"/>
      <c r="N98" s="27" t="str">
        <f>IF(P98="","",IF(HLOOKUP(P98,#REF!,18,FALSE)="","Name?",HLOOKUP(P98,#REF!,18,FALSE)))</f>
        <v/>
      </c>
      <c r="O98" s="27"/>
      <c r="P98" s="30"/>
      <c r="Q98" s="15"/>
      <c r="R98" s="25"/>
    </row>
    <row r="99" spans="1:18" x14ac:dyDescent="0.35">
      <c r="A99" s="8"/>
      <c r="B99" s="27" t="str">
        <f>IF(D99="","",IF(HLOOKUP(D99,#REF!,2,FALSE)="","Name?",HLOOKUP(D99,#REF!,2,FALSE)))</f>
        <v/>
      </c>
      <c r="C99" s="27"/>
      <c r="D99" s="30"/>
      <c r="E99" s="14"/>
      <c r="F99" s="25"/>
      <c r="G99" s="12"/>
      <c r="H99" s="27" t="str">
        <f>VLOOKUP(J99,Numbers!$A$1:K341,2,)</f>
        <v>Daniel</v>
      </c>
      <c r="I99" s="27" t="str">
        <f>VLOOKUP(J99,Numbers!$A$1:L341,3,)</f>
        <v>Poole</v>
      </c>
      <c r="J99" s="30">
        <v>121</v>
      </c>
      <c r="K99" s="14">
        <v>13</v>
      </c>
      <c r="L99" s="25"/>
      <c r="M99" s="8"/>
      <c r="N99" s="27" t="str">
        <f>IF(P99="","",IF(HLOOKUP(P99,#REF!,18,FALSE)="","Name?",HLOOKUP(P99,#REF!,18,FALSE)))</f>
        <v/>
      </c>
      <c r="O99" s="27"/>
      <c r="P99" s="30"/>
      <c r="Q99" s="15"/>
      <c r="R99" s="25"/>
    </row>
    <row r="100" spans="1:18" x14ac:dyDescent="0.35">
      <c r="A100" s="8"/>
      <c r="B100" s="27" t="str">
        <f>IF(D100="","",IF(HLOOKUP(D100,#REF!,2,FALSE)="","Name?",HLOOKUP(D100,#REF!,2,FALSE)))</f>
        <v/>
      </c>
      <c r="C100" s="27"/>
      <c r="D100" s="30"/>
      <c r="E100" s="14"/>
      <c r="F100" s="25"/>
      <c r="G100" s="12"/>
      <c r="H100" s="27" t="str">
        <f>VLOOKUP(J100,Numbers!$A$1:K342,2,)</f>
        <v>Liam</v>
      </c>
      <c r="I100" s="27" t="str">
        <f>VLOOKUP(J100,Numbers!$A$1:L342,3,)</f>
        <v>Harrison</v>
      </c>
      <c r="J100" s="30">
        <v>171</v>
      </c>
      <c r="K100" s="14">
        <v>12</v>
      </c>
      <c r="L100" s="25"/>
      <c r="M100" s="8"/>
      <c r="N100" s="27" t="str">
        <f>IF(P100="","",IF(HLOOKUP(P100,#REF!,18,FALSE)="","Name?",HLOOKUP(P100,#REF!,18,FALSE)))</f>
        <v/>
      </c>
      <c r="O100" s="27"/>
      <c r="P100" s="30"/>
      <c r="Q100" s="15"/>
      <c r="R100" s="25"/>
    </row>
    <row r="101" spans="1:18" ht="13.15" thickBot="1" x14ac:dyDescent="0.4">
      <c r="A101" s="10"/>
      <c r="B101" s="28"/>
      <c r="C101" s="28"/>
      <c r="D101" s="11"/>
      <c r="E101" s="18"/>
      <c r="F101" s="26"/>
      <c r="G101" s="13"/>
      <c r="H101" s="28"/>
      <c r="I101" s="28"/>
      <c r="J101" s="11"/>
      <c r="K101" s="18"/>
      <c r="L101" s="26"/>
      <c r="M101" s="10"/>
      <c r="N101" s="28"/>
      <c r="O101" s="28"/>
      <c r="P101" s="11"/>
      <c r="Q101" s="16"/>
      <c r="R101" s="26"/>
    </row>
    <row r="102" spans="1:18" x14ac:dyDescent="0.35">
      <c r="A102" s="9"/>
      <c r="B102" s="9"/>
      <c r="C102" s="9"/>
      <c r="D102" s="9"/>
      <c r="E102" s="14"/>
      <c r="F102" s="19"/>
      <c r="G102" s="21"/>
      <c r="H102" s="9"/>
      <c r="I102" s="9"/>
      <c r="J102" s="9"/>
      <c r="K102" s="14"/>
      <c r="L102" s="19"/>
    </row>
    <row r="103" spans="1:18" ht="13.15" thickBot="1" x14ac:dyDescent="0.4">
      <c r="B103" s="4" t="s">
        <v>5</v>
      </c>
      <c r="C103" s="4"/>
      <c r="H103" s="4" t="s">
        <v>18</v>
      </c>
      <c r="I103" s="4"/>
      <c r="N103" s="4" t="s">
        <v>1161</v>
      </c>
      <c r="O103" s="4"/>
    </row>
    <row r="104" spans="1:18" x14ac:dyDescent="0.35">
      <c r="A104" s="5"/>
      <c r="B104" s="6" t="s">
        <v>0</v>
      </c>
      <c r="C104" s="6"/>
      <c r="D104" s="67" t="s">
        <v>976</v>
      </c>
      <c r="E104" s="29" t="s">
        <v>1</v>
      </c>
      <c r="F104" s="7"/>
      <c r="G104" s="5"/>
      <c r="H104" s="6" t="s">
        <v>0</v>
      </c>
      <c r="I104" s="6"/>
      <c r="J104" s="67" t="s">
        <v>976</v>
      </c>
      <c r="K104" s="29" t="s">
        <v>1</v>
      </c>
      <c r="L104" s="7"/>
      <c r="M104" s="5"/>
      <c r="N104" s="6" t="s">
        <v>0</v>
      </c>
      <c r="O104" s="6"/>
      <c r="P104" s="67" t="s">
        <v>976</v>
      </c>
      <c r="Q104" s="29" t="s">
        <v>1</v>
      </c>
      <c r="R104" s="7"/>
    </row>
    <row r="105" spans="1:18" x14ac:dyDescent="0.35">
      <c r="A105" s="12"/>
      <c r="B105" s="27" t="str">
        <f>VLOOKUP(D105,Numbers!$A$1:Q318,2,)</f>
        <v>Ben</v>
      </c>
      <c r="C105" s="27" t="str">
        <f>VLOOKUP(D105,Numbers!$A$1:R318,3,)</f>
        <v>Wallace</v>
      </c>
      <c r="D105" s="30">
        <v>109</v>
      </c>
      <c r="E105" s="14">
        <v>23.4</v>
      </c>
      <c r="F105" s="70" t="s">
        <v>1080</v>
      </c>
      <c r="G105" s="12"/>
      <c r="H105" s="27" t="str">
        <f>VLOOKUP(J105,Numbers!$A$1:W318,2,)</f>
        <v>Ethan</v>
      </c>
      <c r="I105" s="27" t="str">
        <f>VLOOKUP(J105,Numbers!$A$1:X318,3,)</f>
        <v>Stopford</v>
      </c>
      <c r="J105" s="30">
        <v>133</v>
      </c>
      <c r="K105" s="14">
        <v>37.6</v>
      </c>
      <c r="L105" s="25">
        <v>1</v>
      </c>
      <c r="M105" s="8"/>
      <c r="N105" s="27" t="str">
        <f>VLOOKUP(P105,Numbers!$A$1:W427,2,)</f>
        <v>Leo</v>
      </c>
      <c r="O105" s="27" t="str">
        <f>VLOOKUP(P105,Numbers!$A$1:X427,3,)</f>
        <v>Christian</v>
      </c>
      <c r="P105" s="61">
        <v>170</v>
      </c>
      <c r="Q105" s="15">
        <v>33.78</v>
      </c>
      <c r="R105" s="25">
        <v>1</v>
      </c>
    </row>
    <row r="106" spans="1:18" x14ac:dyDescent="0.35">
      <c r="A106" s="12"/>
      <c r="B106" s="27" t="str">
        <f>VLOOKUP(D106,Numbers!$A$1:Q319,2,)</f>
        <v>Joseph</v>
      </c>
      <c r="C106" s="27" t="str">
        <f>VLOOKUP(D106,Numbers!$A$1:R319,3,)</f>
        <v>Kane</v>
      </c>
      <c r="D106" s="30">
        <v>158</v>
      </c>
      <c r="E106" s="14">
        <v>24.1</v>
      </c>
      <c r="F106" s="70" t="s">
        <v>1080</v>
      </c>
      <c r="G106" s="12"/>
      <c r="H106" s="27" t="str">
        <f>VLOOKUP(J106,Numbers!$A$1:W319,2,)</f>
        <v>Luka</v>
      </c>
      <c r="I106" s="27" t="str">
        <f>VLOOKUP(J106,Numbers!$A$1:X319,3,)</f>
        <v>Sidebotham</v>
      </c>
      <c r="J106" s="30">
        <v>178</v>
      </c>
      <c r="K106" s="14">
        <v>38.799999999999997</v>
      </c>
      <c r="L106" s="25">
        <v>2</v>
      </c>
      <c r="M106" s="8"/>
      <c r="N106" s="27" t="str">
        <f>VLOOKUP(P106,Numbers!$A$1:W428,2,)</f>
        <v>Cameron</v>
      </c>
      <c r="O106" s="27" t="str">
        <f>VLOOKUP(P106,Numbers!$A$1:X428,3,)</f>
        <v>Scott-Allan</v>
      </c>
      <c r="P106" s="61">
        <v>116</v>
      </c>
      <c r="Q106" s="15">
        <v>28.9</v>
      </c>
      <c r="R106" s="25">
        <v>2</v>
      </c>
    </row>
    <row r="107" spans="1:18" x14ac:dyDescent="0.35">
      <c r="A107" s="12"/>
      <c r="B107" s="27" t="str">
        <f>VLOOKUP(D107,Numbers!$A$1:Q320,2,)</f>
        <v>Luka</v>
      </c>
      <c r="C107" s="27" t="str">
        <f>VLOOKUP(D107,Numbers!$A$1:R320,3,)</f>
        <v>Sidebotham</v>
      </c>
      <c r="D107" s="30">
        <v>178</v>
      </c>
      <c r="E107" s="14">
        <v>24.5</v>
      </c>
      <c r="F107" s="70" t="s">
        <v>1080</v>
      </c>
      <c r="G107" s="12"/>
      <c r="H107" s="27" t="str">
        <f>VLOOKUP(J107,Numbers!$A$1:W320,2,)</f>
        <v>Matthew</v>
      </c>
      <c r="I107" s="27" t="str">
        <f>VLOOKUP(J107,Numbers!$A$1:X320,3,)</f>
        <v>James Keenan</v>
      </c>
      <c r="J107" s="30">
        <v>184</v>
      </c>
      <c r="K107" s="14">
        <v>42</v>
      </c>
      <c r="L107" s="25">
        <v>3</v>
      </c>
      <c r="M107" s="8"/>
      <c r="N107" s="27" t="str">
        <f>VLOOKUP(P107,Numbers!$A$1:W429,2,)</f>
        <v>Hansel</v>
      </c>
      <c r="O107" s="27" t="str">
        <f>VLOOKUP(P107,Numbers!$A$1:X429,3,)</f>
        <v>Ugbelase</v>
      </c>
      <c r="P107" s="30">
        <v>141</v>
      </c>
      <c r="Q107" s="15">
        <v>20.97</v>
      </c>
      <c r="R107" s="25">
        <v>3</v>
      </c>
    </row>
    <row r="108" spans="1:18" x14ac:dyDescent="0.35">
      <c r="A108" s="12"/>
      <c r="B108" s="27" t="str">
        <f>VLOOKUP(D108,Numbers!$A$1:Q321,2,)</f>
        <v>Joshua</v>
      </c>
      <c r="C108" s="27" t="str">
        <f>VLOOKUP(D108,Numbers!$A$1:R321,3,)</f>
        <v>Stammers</v>
      </c>
      <c r="D108" s="30">
        <v>161</v>
      </c>
      <c r="E108" s="14">
        <v>25.2</v>
      </c>
      <c r="F108" s="70" t="s">
        <v>1081</v>
      </c>
      <c r="G108" s="12"/>
      <c r="H108" s="27" t="str">
        <f>VLOOKUP(J108,Numbers!$A$1:W321,2,)</f>
        <v>Matthew</v>
      </c>
      <c r="I108" s="27" t="str">
        <f>VLOOKUP(J108,Numbers!$A$1:X321,3,)</f>
        <v>Grier</v>
      </c>
      <c r="J108" s="30">
        <v>79</v>
      </c>
      <c r="K108" s="14">
        <v>44.8</v>
      </c>
      <c r="L108" s="25">
        <v>4</v>
      </c>
      <c r="M108" s="8"/>
      <c r="N108" s="27"/>
      <c r="O108" s="27"/>
      <c r="P108" s="30"/>
      <c r="Q108" s="15"/>
      <c r="R108" s="25">
        <v>4</v>
      </c>
    </row>
    <row r="109" spans="1:18" x14ac:dyDescent="0.35">
      <c r="A109" s="12"/>
      <c r="B109" s="27" t="str">
        <f>VLOOKUP(D109,Numbers!$A$1:Q322,2,)</f>
        <v>Uzezi</v>
      </c>
      <c r="C109" s="27" t="str">
        <f>VLOOKUP(D109,Numbers!$A$1:R322,3,)</f>
        <v>Onomerike</v>
      </c>
      <c r="D109" s="50">
        <v>218</v>
      </c>
      <c r="E109" s="14">
        <v>26.2</v>
      </c>
      <c r="F109" s="25"/>
      <c r="G109" s="12"/>
      <c r="H109" s="27" t="str">
        <f>VLOOKUP(J109,Numbers!$A$1:W322,2,)</f>
        <v>Zachary</v>
      </c>
      <c r="I109" s="27" t="str">
        <f>VLOOKUP(J109,Numbers!$A$1:X322,3,)</f>
        <v>Jones</v>
      </c>
      <c r="J109" s="50">
        <v>222</v>
      </c>
      <c r="K109" s="14">
        <v>47.7</v>
      </c>
      <c r="L109" s="25">
        <v>5</v>
      </c>
      <c r="M109" s="8"/>
      <c r="N109" s="27"/>
      <c r="O109" s="27"/>
      <c r="P109" s="30"/>
      <c r="Q109" s="15"/>
      <c r="R109" s="25">
        <v>5</v>
      </c>
    </row>
    <row r="110" spans="1:18" x14ac:dyDescent="0.35">
      <c r="A110" s="12"/>
      <c r="B110" s="27" t="str">
        <f>VLOOKUP(D110,Numbers!$A$1:Q323,2,)</f>
        <v>Sam</v>
      </c>
      <c r="C110" s="27" t="str">
        <f>VLOOKUP(D110,Numbers!$A$1:R323,3,)</f>
        <v>Harrison</v>
      </c>
      <c r="D110" s="30">
        <v>205</v>
      </c>
      <c r="E110" s="14">
        <v>27.8</v>
      </c>
      <c r="F110" s="25"/>
      <c r="G110" s="12"/>
      <c r="H110" s="27"/>
      <c r="I110" s="27"/>
      <c r="J110" s="30"/>
      <c r="K110" s="14"/>
      <c r="L110" s="25">
        <v>6</v>
      </c>
      <c r="M110" s="8"/>
      <c r="N110" s="27"/>
      <c r="O110" s="27"/>
      <c r="P110" s="30"/>
      <c r="Q110" s="15"/>
      <c r="R110" s="25">
        <v>6</v>
      </c>
    </row>
    <row r="111" spans="1:18" x14ac:dyDescent="0.35">
      <c r="A111" s="12"/>
      <c r="B111" s="27"/>
      <c r="C111" s="27"/>
      <c r="D111" s="61"/>
      <c r="E111" s="14"/>
      <c r="F111" s="25"/>
      <c r="G111" s="12"/>
      <c r="H111" s="27"/>
      <c r="I111" s="27"/>
      <c r="J111" s="61"/>
      <c r="K111" s="14"/>
      <c r="L111" s="25">
        <v>7</v>
      </c>
      <c r="M111" s="8"/>
      <c r="N111" s="27"/>
      <c r="O111" s="27"/>
      <c r="P111" s="30"/>
      <c r="Q111" s="15"/>
      <c r="R111" s="25">
        <v>7</v>
      </c>
    </row>
    <row r="112" spans="1:18" x14ac:dyDescent="0.35">
      <c r="A112" s="12"/>
      <c r="B112" s="63" t="s">
        <v>1079</v>
      </c>
      <c r="C112" s="27"/>
      <c r="D112" s="30"/>
      <c r="E112" s="14"/>
      <c r="F112" s="25"/>
      <c r="G112" s="12"/>
      <c r="H112" s="27"/>
      <c r="I112" s="27"/>
      <c r="J112" s="30"/>
      <c r="K112" s="14"/>
      <c r="L112" s="25">
        <v>8</v>
      </c>
      <c r="M112" s="8"/>
      <c r="N112" s="27"/>
      <c r="O112" s="27"/>
      <c r="P112" s="30"/>
      <c r="Q112" s="15"/>
      <c r="R112" s="25">
        <v>8</v>
      </c>
    </row>
    <row r="113" spans="1:18" x14ac:dyDescent="0.35">
      <c r="A113" s="12"/>
      <c r="B113" s="27" t="str">
        <f>VLOOKUP(D113,Numbers!$A$1:Q326,2,)</f>
        <v>Matthew</v>
      </c>
      <c r="C113" s="27" t="str">
        <f>VLOOKUP(D113,Numbers!$A$1:R326,3,)</f>
        <v>Hughes</v>
      </c>
      <c r="D113" s="30">
        <v>186</v>
      </c>
      <c r="E113" s="14">
        <v>24.2</v>
      </c>
      <c r="F113" s="70" t="s">
        <v>1080</v>
      </c>
      <c r="G113" s="12"/>
      <c r="H113" s="27"/>
      <c r="I113" s="27"/>
      <c r="J113" s="30"/>
      <c r="K113" s="14"/>
      <c r="L113" s="25"/>
      <c r="M113" s="8"/>
      <c r="N113" s="27"/>
      <c r="O113" s="27"/>
      <c r="P113" s="30"/>
      <c r="Q113" s="64"/>
      <c r="R113" s="25"/>
    </row>
    <row r="114" spans="1:18" x14ac:dyDescent="0.35">
      <c r="A114" s="12"/>
      <c r="B114" s="27" t="str">
        <f>VLOOKUP(D114,Numbers!$A$1:Q327,2,)</f>
        <v>Ethan</v>
      </c>
      <c r="C114" s="27" t="str">
        <f>VLOOKUP(D114,Numbers!$A$1:R327,3,)</f>
        <v>Stopford</v>
      </c>
      <c r="D114" s="30">
        <v>133</v>
      </c>
      <c r="E114" s="14">
        <v>24.3</v>
      </c>
      <c r="F114" s="70" t="s">
        <v>1080</v>
      </c>
      <c r="G114" s="12"/>
      <c r="H114" s="27"/>
      <c r="I114" s="27"/>
      <c r="J114" s="30"/>
      <c r="K114" s="14"/>
      <c r="L114" s="25"/>
      <c r="M114" s="8"/>
      <c r="N114" s="27" t="str">
        <f>IF(P114="","",IF(HLOOKUP(P114,#REF!,18,FALSE)="","Name?",HLOOKUP(P114,#REF!,18,FALSE)))</f>
        <v/>
      </c>
      <c r="O114" s="27"/>
      <c r="P114" s="30"/>
      <c r="Q114" s="15"/>
      <c r="R114" s="25"/>
    </row>
    <row r="115" spans="1:18" x14ac:dyDescent="0.35">
      <c r="A115" s="12"/>
      <c r="B115" s="27" t="str">
        <f>VLOOKUP(D115,Numbers!$A$1:Q328,2,)</f>
        <v>Daniel</v>
      </c>
      <c r="C115" s="27" t="str">
        <f>VLOOKUP(D115,Numbers!$A$1:R328,3,)</f>
        <v>Poole</v>
      </c>
      <c r="D115" s="30">
        <v>121</v>
      </c>
      <c r="E115" s="14">
        <v>25.6</v>
      </c>
      <c r="F115" s="70" t="s">
        <v>1080</v>
      </c>
      <c r="G115" s="12"/>
      <c r="H115" s="27"/>
      <c r="I115" s="27"/>
      <c r="J115" s="30"/>
      <c r="K115" s="14"/>
      <c r="L115" s="25"/>
      <c r="M115" s="8"/>
      <c r="N115" s="27" t="str">
        <f>IF(P115="","",IF(HLOOKUP(P115,#REF!,18,FALSE)="","Name?",HLOOKUP(P115,#REF!,18,FALSE)))</f>
        <v/>
      </c>
      <c r="O115" s="27"/>
      <c r="P115" s="30"/>
      <c r="Q115" s="15"/>
      <c r="R115" s="25"/>
    </row>
    <row r="116" spans="1:18" x14ac:dyDescent="0.35">
      <c r="A116" s="12"/>
      <c r="B116" s="27" t="str">
        <f>VLOOKUP(D116,Numbers!$A$1:Q329,2,)</f>
        <v>Liam</v>
      </c>
      <c r="C116" s="27" t="str">
        <f>VLOOKUP(D116,Numbers!$A$1:R329,3,)</f>
        <v>Harrison</v>
      </c>
      <c r="D116" s="30">
        <v>171</v>
      </c>
      <c r="E116" s="14">
        <v>25.7</v>
      </c>
      <c r="F116" s="70" t="s">
        <v>1081</v>
      </c>
      <c r="G116" s="12"/>
      <c r="H116" s="27"/>
      <c r="I116" s="27"/>
      <c r="J116" s="30"/>
      <c r="K116" s="14"/>
      <c r="L116" s="25"/>
      <c r="M116" s="8"/>
      <c r="N116" s="27" t="str">
        <f>IF(P116="","",IF(HLOOKUP(P116,#REF!,18,FALSE)="","Name?",HLOOKUP(P116,#REF!,18,FALSE)))</f>
        <v/>
      </c>
      <c r="O116" s="27"/>
      <c r="P116" s="30"/>
      <c r="Q116" s="15"/>
      <c r="R116" s="25"/>
    </row>
    <row r="117" spans="1:18" x14ac:dyDescent="0.35">
      <c r="A117" s="12"/>
      <c r="B117" s="27" t="str">
        <f>VLOOKUP(D117,Numbers!$A$1:Q330,2,)</f>
        <v>Luke</v>
      </c>
      <c r="C117" s="27" t="str">
        <f>VLOOKUP(D117,Numbers!$A$1:R330,3,)</f>
        <v>Taylor</v>
      </c>
      <c r="D117" s="30">
        <v>180</v>
      </c>
      <c r="E117" s="14">
        <v>26.1</v>
      </c>
      <c r="F117" s="25"/>
      <c r="G117" s="12"/>
      <c r="H117" s="27" t="str">
        <f>IF(J117="","",IF(HLOOKUP(J117,#REF!,4,FALSE)="","Name?",HLOOKUP(J117,#REF!,4,FALSE)))</f>
        <v/>
      </c>
      <c r="I117" s="27"/>
      <c r="J117" s="30"/>
      <c r="K117" s="14"/>
      <c r="L117" s="25"/>
      <c r="M117" s="8"/>
      <c r="N117" s="27" t="str">
        <f>IF(P117="","",IF(HLOOKUP(P117,#REF!,18,FALSE)="","Name?",HLOOKUP(P117,#REF!,18,FALSE)))</f>
        <v/>
      </c>
      <c r="O117" s="27"/>
      <c r="P117" s="30"/>
      <c r="Q117" s="15"/>
      <c r="R117" s="25"/>
    </row>
    <row r="118" spans="1:18" x14ac:dyDescent="0.35">
      <c r="A118" s="12"/>
      <c r="B118" s="27" t="str">
        <f>VLOOKUP(D118,Numbers!$A$1:Q331,2,)</f>
        <v>Ben</v>
      </c>
      <c r="C118" s="27" t="str">
        <f>VLOOKUP(D118,Numbers!$A$1:R331,3,)</f>
        <v>Gladding</v>
      </c>
      <c r="D118" s="61">
        <v>110</v>
      </c>
      <c r="E118" s="14">
        <v>26.7</v>
      </c>
      <c r="F118" s="25"/>
      <c r="G118" s="12"/>
      <c r="H118" s="27" t="str">
        <f>IF(J118="","",IF(HLOOKUP(J118,#REF!,4,FALSE)="","Name?",HLOOKUP(J118,#REF!,4,FALSE)))</f>
        <v/>
      </c>
      <c r="I118" s="27"/>
      <c r="J118" s="61"/>
      <c r="K118" s="14"/>
      <c r="L118" s="25"/>
      <c r="M118" s="8"/>
      <c r="N118" s="27" t="str">
        <f>IF(P118="","",IF(HLOOKUP(P118,#REF!,18,FALSE)="","Name?",HLOOKUP(P118,#REF!,18,FALSE)))</f>
        <v/>
      </c>
      <c r="O118" s="27"/>
      <c r="P118" s="30"/>
      <c r="Q118" s="15"/>
      <c r="R118" s="25"/>
    </row>
    <row r="119" spans="1:18" x14ac:dyDescent="0.35">
      <c r="A119" s="12"/>
      <c r="B119" s="27"/>
      <c r="C119" s="27"/>
      <c r="D119" s="30"/>
      <c r="E119" s="14"/>
      <c r="F119" s="25"/>
      <c r="G119" s="12"/>
      <c r="H119" s="27" t="str">
        <f>IF(J119="","",IF(HLOOKUP(J119,#REF!,4,FALSE)="","Name?",HLOOKUP(J119,#REF!,4,FALSE)))</f>
        <v/>
      </c>
      <c r="I119" s="27"/>
      <c r="J119" s="30"/>
      <c r="K119" s="14"/>
      <c r="L119" s="25"/>
      <c r="M119" s="8"/>
      <c r="N119" s="27" t="str">
        <f>IF(P119="","",IF(HLOOKUP(P119,#REF!,18,FALSE)="","Name?",HLOOKUP(P119,#REF!,18,FALSE)))</f>
        <v/>
      </c>
      <c r="O119" s="27"/>
      <c r="P119" s="30"/>
      <c r="Q119" s="15"/>
      <c r="R119" s="25"/>
    </row>
    <row r="120" spans="1:18" x14ac:dyDescent="0.35">
      <c r="A120" s="12"/>
      <c r="B120" s="27"/>
      <c r="C120" s="27"/>
      <c r="D120" s="30"/>
      <c r="E120" s="14"/>
      <c r="F120" s="25"/>
      <c r="G120" s="12"/>
      <c r="H120" s="27" t="str">
        <f>IF(J120="","",IF(HLOOKUP(J120,#REF!,4,FALSE)="","Name?",HLOOKUP(J120,#REF!,4,FALSE)))</f>
        <v/>
      </c>
      <c r="I120" s="27"/>
      <c r="J120" s="30"/>
      <c r="K120" s="14"/>
      <c r="L120" s="25"/>
      <c r="M120" s="8"/>
      <c r="N120" s="27" t="str">
        <f>IF(P120="","",IF(HLOOKUP(P120,#REF!,18,FALSE)="","Name?",HLOOKUP(P120,#REF!,18,FALSE)))</f>
        <v/>
      </c>
      <c r="O120" s="27"/>
      <c r="P120" s="30"/>
      <c r="Q120" s="15"/>
      <c r="R120" s="25"/>
    </row>
    <row r="121" spans="1:18" x14ac:dyDescent="0.35">
      <c r="A121" s="12"/>
      <c r="B121" s="27"/>
      <c r="C121" s="27"/>
      <c r="D121" s="30"/>
      <c r="E121" s="14"/>
      <c r="F121" s="25"/>
      <c r="G121" s="12"/>
      <c r="H121" s="27" t="str">
        <f>IF(J121="","",IF(HLOOKUP(J121,#REF!,4,FALSE)="","Name?",HLOOKUP(J121,#REF!,4,FALSE)))</f>
        <v/>
      </c>
      <c r="I121" s="27"/>
      <c r="J121" s="30"/>
      <c r="K121" s="14"/>
      <c r="L121" s="25"/>
      <c r="M121" s="8"/>
      <c r="N121" s="27" t="str">
        <f>IF(P121="","",IF(HLOOKUP(P121,#REF!,18,FALSE)="","Name?",HLOOKUP(P121,#REF!,18,FALSE)))</f>
        <v/>
      </c>
      <c r="O121" s="27"/>
      <c r="P121" s="30"/>
      <c r="Q121" s="15"/>
      <c r="R121" s="25"/>
    </row>
    <row r="122" spans="1:18" x14ac:dyDescent="0.35">
      <c r="A122" s="12"/>
      <c r="B122" s="63" t="s">
        <v>1126</v>
      </c>
      <c r="C122" s="27"/>
      <c r="D122" s="30"/>
      <c r="E122" s="14"/>
      <c r="F122" s="25"/>
      <c r="G122" s="12"/>
      <c r="H122" s="27" t="str">
        <f>IF(J122="","",IF(HLOOKUP(J122,#REF!,4,FALSE)="","Name?",HLOOKUP(J122,#REF!,4,FALSE)))</f>
        <v/>
      </c>
      <c r="I122" s="27"/>
      <c r="J122" s="30"/>
      <c r="K122" s="14"/>
      <c r="L122" s="25"/>
      <c r="M122" s="8"/>
      <c r="N122" s="27" t="str">
        <f>IF(P122="","",IF(HLOOKUP(P122,#REF!,18,FALSE)="","Name?",HLOOKUP(P122,#REF!,18,FALSE)))</f>
        <v/>
      </c>
      <c r="O122" s="27"/>
      <c r="P122" s="30"/>
      <c r="Q122" s="15"/>
      <c r="R122" s="25"/>
    </row>
    <row r="123" spans="1:18" x14ac:dyDescent="0.35">
      <c r="A123" s="12"/>
      <c r="B123" s="27" t="str">
        <f>VLOOKUP(D123,Numbers!$A$1:Q336,2,)</f>
        <v>Ben</v>
      </c>
      <c r="C123" s="27" t="str">
        <f>VLOOKUP(D123,Numbers!$A$1:R336,3,)</f>
        <v>Wallace</v>
      </c>
      <c r="D123" s="30">
        <v>109</v>
      </c>
      <c r="E123" s="14">
        <v>23.7</v>
      </c>
      <c r="F123" s="25"/>
      <c r="G123" s="12"/>
      <c r="H123" s="27" t="str">
        <f>IF(J123="","",IF(HLOOKUP(J123,#REF!,4,FALSE)="","Name?",HLOOKUP(J123,#REF!,4,FALSE)))</f>
        <v/>
      </c>
      <c r="I123" s="27"/>
      <c r="J123" s="30"/>
      <c r="K123" s="14"/>
      <c r="L123" s="25"/>
      <c r="M123" s="8"/>
      <c r="N123" s="27" t="str">
        <f>IF(P123="","",IF(HLOOKUP(P123,#REF!,18,FALSE)="","Name?",HLOOKUP(P123,#REF!,18,FALSE)))</f>
        <v/>
      </c>
      <c r="O123" s="27"/>
      <c r="P123" s="30"/>
      <c r="Q123" s="15"/>
      <c r="R123" s="25"/>
    </row>
    <row r="124" spans="1:18" x14ac:dyDescent="0.35">
      <c r="A124" s="12"/>
      <c r="B124" s="27" t="str">
        <f>VLOOKUP(D124,Numbers!$A$1:Q337,2,)</f>
        <v>Ethan</v>
      </c>
      <c r="C124" s="27" t="str">
        <f>VLOOKUP(D124,Numbers!$A$1:R337,3,)</f>
        <v>Stopford</v>
      </c>
      <c r="D124" s="30">
        <v>133</v>
      </c>
      <c r="E124" s="14">
        <v>24.3</v>
      </c>
      <c r="F124" s="25"/>
      <c r="G124" s="12"/>
      <c r="H124" s="27" t="str">
        <f>IF(J124="","",IF(HLOOKUP(J124,#REF!,4,FALSE)="","Name?",HLOOKUP(J124,#REF!,4,FALSE)))</f>
        <v/>
      </c>
      <c r="I124" s="27"/>
      <c r="J124" s="30"/>
      <c r="K124" s="14"/>
      <c r="L124" s="25"/>
      <c r="M124" s="8"/>
      <c r="N124" s="27" t="str">
        <f>IF(P124="","",IF(HLOOKUP(P124,#REF!,18,FALSE)="","Name?",HLOOKUP(P124,#REF!,18,FALSE)))</f>
        <v/>
      </c>
      <c r="O124" s="27"/>
      <c r="P124" s="30"/>
      <c r="Q124" s="15"/>
      <c r="R124" s="25"/>
    </row>
    <row r="125" spans="1:18" x14ac:dyDescent="0.35">
      <c r="A125" s="12"/>
      <c r="B125" s="27" t="str">
        <f>VLOOKUP(D125,Numbers!$A$1:Q338,2,)</f>
        <v>Joseph</v>
      </c>
      <c r="C125" s="27" t="str">
        <f>VLOOKUP(D125,Numbers!$A$1:R338,3,)</f>
        <v>Kane</v>
      </c>
      <c r="D125" s="30">
        <v>158</v>
      </c>
      <c r="E125" s="14">
        <v>24.3</v>
      </c>
      <c r="F125" s="25"/>
      <c r="G125" s="12"/>
      <c r="H125" s="27" t="str">
        <f>IF(J125="","",IF(HLOOKUP(J125,#REF!,4,FALSE)="","Name?",HLOOKUP(J125,#REF!,4,FALSE)))</f>
        <v/>
      </c>
      <c r="I125" s="27"/>
      <c r="J125" s="30"/>
      <c r="K125" s="14"/>
      <c r="L125" s="25"/>
      <c r="M125" s="8"/>
      <c r="N125" s="27" t="str">
        <f>IF(P125="","",IF(HLOOKUP(P125,#REF!,18,FALSE)="","Name?",HLOOKUP(P125,#REF!,18,FALSE)))</f>
        <v/>
      </c>
      <c r="O125" s="27"/>
      <c r="P125" s="30"/>
      <c r="Q125" s="15"/>
      <c r="R125" s="25"/>
    </row>
    <row r="126" spans="1:18" x14ac:dyDescent="0.35">
      <c r="A126" s="12"/>
      <c r="B126" s="27" t="str">
        <f>VLOOKUP(D126,Numbers!$A$1:Q339,2,)</f>
        <v>Matthew</v>
      </c>
      <c r="C126" s="27" t="str">
        <f>VLOOKUP(D126,Numbers!$A$1:R339,3,)</f>
        <v>Hughes</v>
      </c>
      <c r="D126" s="30">
        <v>186</v>
      </c>
      <c r="E126" s="14">
        <v>24.3</v>
      </c>
      <c r="F126" s="25"/>
      <c r="G126" s="12"/>
      <c r="H126" s="27" t="str">
        <f>IF(J126="","",IF(HLOOKUP(J126,#REF!,4,FALSE)="","Name?",HLOOKUP(J126,#REF!,4,FALSE)))</f>
        <v/>
      </c>
      <c r="I126" s="27"/>
      <c r="J126" s="30"/>
      <c r="K126" s="14"/>
      <c r="L126" s="25"/>
      <c r="M126" s="8"/>
      <c r="N126" s="27" t="str">
        <f>IF(P126="","",IF(HLOOKUP(P126,#REF!,18,FALSE)="","Name?",HLOOKUP(P126,#REF!,18,FALSE)))</f>
        <v/>
      </c>
      <c r="O126" s="27"/>
      <c r="P126" s="30"/>
      <c r="Q126" s="15"/>
      <c r="R126" s="25"/>
    </row>
    <row r="127" spans="1:18" x14ac:dyDescent="0.35">
      <c r="A127" s="12"/>
      <c r="B127" s="27" t="str">
        <f>VLOOKUP(D127,Numbers!$A$1:Q340,2,)</f>
        <v>Luka</v>
      </c>
      <c r="C127" s="27" t="str">
        <f>VLOOKUP(D127,Numbers!$A$1:R340,3,)</f>
        <v>Sidebotham</v>
      </c>
      <c r="D127" s="30">
        <v>178</v>
      </c>
      <c r="E127" s="14">
        <v>24.8</v>
      </c>
      <c r="F127" s="25"/>
      <c r="G127" s="12"/>
      <c r="H127" s="27" t="str">
        <f>IF(J127="","",IF(HLOOKUP(J127,#REF!,4,FALSE)="","Name?",HLOOKUP(J127,#REF!,4,FALSE)))</f>
        <v/>
      </c>
      <c r="I127" s="27"/>
      <c r="J127" s="30"/>
      <c r="K127" s="14"/>
      <c r="L127" s="25"/>
      <c r="M127" s="8"/>
      <c r="N127" s="27" t="str">
        <f>IF(P127="","",IF(HLOOKUP(P127,#REF!,18,FALSE)="","Name?",HLOOKUP(P127,#REF!,18,FALSE)))</f>
        <v/>
      </c>
      <c r="O127" s="27"/>
      <c r="P127" s="30"/>
      <c r="Q127" s="15"/>
      <c r="R127" s="25"/>
    </row>
    <row r="128" spans="1:18" x14ac:dyDescent="0.35">
      <c r="A128" s="12"/>
      <c r="B128" s="27" t="str">
        <f>VLOOKUP(D128,Numbers!$A$1:Q341,2,)</f>
        <v>Joshua</v>
      </c>
      <c r="C128" s="27" t="str">
        <f>VLOOKUP(D128,Numbers!$A$1:R341,3,)</f>
        <v>Stammers</v>
      </c>
      <c r="D128" s="30">
        <v>161</v>
      </c>
      <c r="E128" s="14">
        <v>25.8</v>
      </c>
      <c r="F128" s="25"/>
      <c r="G128" s="12"/>
      <c r="H128" s="27" t="str">
        <f>IF(J128="","",IF(HLOOKUP(J128,#REF!,4,FALSE)="","Name?",HLOOKUP(J128,#REF!,4,FALSE)))</f>
        <v/>
      </c>
      <c r="I128" s="27"/>
      <c r="J128" s="30"/>
      <c r="K128" s="14"/>
      <c r="L128" s="25"/>
      <c r="M128" s="8"/>
      <c r="N128" s="27" t="str">
        <f>IF(P128="","",IF(HLOOKUP(P128,#REF!,18,FALSE)="","Name?",HLOOKUP(P128,#REF!,18,FALSE)))</f>
        <v/>
      </c>
      <c r="O128" s="27"/>
      <c r="P128" s="30"/>
      <c r="Q128" s="15"/>
      <c r="R128" s="25"/>
    </row>
    <row r="129" spans="1:20" x14ac:dyDescent="0.35">
      <c r="A129" s="12"/>
      <c r="B129" s="27" t="str">
        <f>VLOOKUP(D129,Numbers!$A$1:Q342,2,)</f>
        <v>Daniel</v>
      </c>
      <c r="C129" s="27" t="str">
        <f>VLOOKUP(D129,Numbers!$A$1:R342,3,)</f>
        <v>Poole</v>
      </c>
      <c r="D129" s="30">
        <v>121</v>
      </c>
      <c r="E129" s="14">
        <v>25.8</v>
      </c>
      <c r="F129" s="25"/>
      <c r="G129" s="12"/>
      <c r="H129" s="27" t="str">
        <f>IF(J129="","",IF(HLOOKUP(J129,#REF!,4,FALSE)="","Name?",HLOOKUP(J129,#REF!,4,FALSE)))</f>
        <v/>
      </c>
      <c r="I129" s="27"/>
      <c r="J129" s="30"/>
      <c r="K129" s="14"/>
      <c r="L129" s="25"/>
      <c r="M129" s="8"/>
      <c r="N129" s="27" t="str">
        <f>IF(P129="","",IF(HLOOKUP(P129,#REF!,18,FALSE)="","Name?",HLOOKUP(P129,#REF!,18,FALSE)))</f>
        <v/>
      </c>
      <c r="O129" s="27"/>
      <c r="P129" s="30"/>
      <c r="Q129" s="15"/>
      <c r="R129" s="25"/>
    </row>
    <row r="130" spans="1:20" x14ac:dyDescent="0.35">
      <c r="A130" s="12"/>
      <c r="B130" s="27" t="str">
        <f>VLOOKUP(D130,Numbers!$A$1:Q343,2,)</f>
        <v>Liam</v>
      </c>
      <c r="C130" s="27" t="str">
        <f>VLOOKUP(D130,Numbers!$A$1:R343,3,)</f>
        <v>Harrison</v>
      </c>
      <c r="D130" s="30">
        <v>171</v>
      </c>
      <c r="E130" s="14">
        <v>26</v>
      </c>
      <c r="F130" s="25"/>
      <c r="G130" s="12"/>
      <c r="H130" s="27" t="str">
        <f>IF(J130="","",IF(HLOOKUP(J130,#REF!,4,FALSE)="","Name?",HLOOKUP(J130,#REF!,4,FALSE)))</f>
        <v/>
      </c>
      <c r="I130" s="27"/>
      <c r="J130" s="30"/>
      <c r="K130" s="14"/>
      <c r="L130" s="25"/>
      <c r="M130" s="8"/>
      <c r="N130" s="27" t="str">
        <f>IF(P130="","",IF(HLOOKUP(P130,#REF!,18,FALSE)="","Name?",HLOOKUP(P130,#REF!,18,FALSE)))</f>
        <v/>
      </c>
      <c r="O130" s="27"/>
      <c r="P130" s="30"/>
      <c r="Q130" s="15"/>
      <c r="R130" s="25"/>
    </row>
    <row r="131" spans="1:20" ht="13.15" thickBot="1" x14ac:dyDescent="0.4">
      <c r="A131" s="13"/>
      <c r="B131" s="28"/>
      <c r="C131" s="28"/>
      <c r="D131" s="11"/>
      <c r="E131" s="18"/>
      <c r="F131" s="26"/>
      <c r="G131" s="13"/>
      <c r="H131" s="28"/>
      <c r="I131" s="28"/>
      <c r="J131" s="11"/>
      <c r="K131" s="18"/>
      <c r="L131" s="26"/>
      <c r="M131" s="10"/>
      <c r="N131" s="28"/>
      <c r="O131" s="28"/>
      <c r="P131" s="11"/>
      <c r="Q131" s="16"/>
      <c r="R131" s="26"/>
    </row>
    <row r="132" spans="1:20" x14ac:dyDescent="0.35">
      <c r="A132" s="9"/>
      <c r="B132" s="9"/>
      <c r="C132" s="9"/>
      <c r="D132" s="9"/>
      <c r="E132" s="14"/>
      <c r="F132" s="19"/>
      <c r="G132" s="21"/>
      <c r="H132" s="9"/>
      <c r="I132" s="9"/>
      <c r="J132" s="9"/>
      <c r="K132" s="14"/>
      <c r="L132" s="19"/>
      <c r="M132" s="9"/>
      <c r="N132" s="9"/>
      <c r="O132" s="9"/>
      <c r="P132" s="9"/>
      <c r="Q132" s="14"/>
      <c r="R132" s="19"/>
    </row>
    <row r="133" spans="1:20" ht="13.15" x14ac:dyDescent="0.4">
      <c r="A133" s="1" t="str">
        <f>A73</f>
        <v>Junior Boys</v>
      </c>
      <c r="S133" s="21"/>
      <c r="T133" s="9"/>
    </row>
    <row r="134" spans="1:20" ht="13.15" thickBot="1" x14ac:dyDescent="0.4">
      <c r="B134" s="4" t="s">
        <v>6</v>
      </c>
      <c r="C134" s="4"/>
      <c r="H134" s="69" t="s">
        <v>7</v>
      </c>
      <c r="I134" s="69"/>
      <c r="N134" s="4" t="s">
        <v>1070</v>
      </c>
      <c r="O134" s="4"/>
      <c r="S134" s="19"/>
      <c r="T134" s="9"/>
    </row>
    <row r="135" spans="1:20" x14ac:dyDescent="0.35">
      <c r="A135" s="5"/>
      <c r="B135" s="6" t="s">
        <v>0</v>
      </c>
      <c r="C135" s="6"/>
      <c r="D135" s="67" t="s">
        <v>976</v>
      </c>
      <c r="E135" s="29" t="s">
        <v>1</v>
      </c>
      <c r="F135" s="7"/>
      <c r="G135" s="5"/>
      <c r="H135" s="6" t="s">
        <v>0</v>
      </c>
      <c r="I135" s="6"/>
      <c r="J135" s="67" t="s">
        <v>976</v>
      </c>
      <c r="K135" s="29" t="s">
        <v>1</v>
      </c>
      <c r="L135" s="7"/>
      <c r="M135" s="5"/>
      <c r="N135" s="6" t="s">
        <v>0</v>
      </c>
      <c r="O135" s="6"/>
      <c r="P135" s="67" t="s">
        <v>976</v>
      </c>
      <c r="Q135" s="29" t="s">
        <v>1</v>
      </c>
      <c r="R135" s="7"/>
      <c r="S135" s="19"/>
      <c r="T135" s="9"/>
    </row>
    <row r="136" spans="1:20" x14ac:dyDescent="0.35">
      <c r="A136" s="8"/>
      <c r="B136" s="27" t="str">
        <f>VLOOKUP(D136,Numbers!$A$1:E356,2,)</f>
        <v>Joseph</v>
      </c>
      <c r="C136" s="27" t="str">
        <f>VLOOKUP(D136,Numbers!$A$1:F356,3,)</f>
        <v>Byrne</v>
      </c>
      <c r="D136" s="50">
        <v>159</v>
      </c>
      <c r="E136" s="68" t="s">
        <v>1130</v>
      </c>
      <c r="F136" s="25">
        <v>1</v>
      </c>
      <c r="G136" s="8"/>
      <c r="H136" s="27" t="str">
        <f>VLOOKUP(J136,Numbers!$A$1:K356,2,)</f>
        <v>TJ</v>
      </c>
      <c r="I136" s="27" t="str">
        <f>VLOOKUP(J136,Numbers!$A$1:L356,3,)</f>
        <v>Jones</v>
      </c>
      <c r="J136" s="50">
        <v>214</v>
      </c>
      <c r="K136" s="62" t="s">
        <v>1101</v>
      </c>
      <c r="L136" s="25">
        <v>1</v>
      </c>
      <c r="M136" s="8"/>
      <c r="N136" s="27" t="str">
        <f>VLOOKUP(P136,Numbers!$A$1:Q356,2,)</f>
        <v>Sam</v>
      </c>
      <c r="O136" s="27" t="str">
        <f>VLOOKUP(P136,Numbers!$A$1:R356,3,)</f>
        <v>Coupland</v>
      </c>
      <c r="P136" s="30">
        <v>204</v>
      </c>
      <c r="Q136" s="15">
        <v>3</v>
      </c>
      <c r="R136" s="25">
        <v>1</v>
      </c>
      <c r="S136" s="19"/>
      <c r="T136" s="9"/>
    </row>
    <row r="137" spans="1:20" x14ac:dyDescent="0.35">
      <c r="A137" s="8"/>
      <c r="B137" s="27" t="str">
        <f>VLOOKUP(D137,Numbers!$A$1:E357,2,)</f>
        <v>Zachary</v>
      </c>
      <c r="C137" s="27" t="str">
        <f>VLOOKUP(D137,Numbers!$A$1:F357,3,)</f>
        <v>Russell</v>
      </c>
      <c r="D137" s="30">
        <v>221</v>
      </c>
      <c r="E137" s="68" t="s">
        <v>1131</v>
      </c>
      <c r="F137" s="25">
        <v>2</v>
      </c>
      <c r="G137" s="8"/>
      <c r="H137" s="27" t="str">
        <f>VLOOKUP(J137,Numbers!$A$1:K357,2,)</f>
        <v>Michael</v>
      </c>
      <c r="I137" s="27" t="str">
        <f>VLOOKUP(J137,Numbers!$A$1:L357,3,)</f>
        <v>Henderson</v>
      </c>
      <c r="J137" s="30">
        <v>189</v>
      </c>
      <c r="K137" s="62" t="s">
        <v>1102</v>
      </c>
      <c r="L137" s="25">
        <v>2</v>
      </c>
      <c r="M137" s="8"/>
      <c r="N137" s="27" t="str">
        <f>VLOOKUP(P137,Numbers!$A$1:Q357,2,)</f>
        <v>Joshua</v>
      </c>
      <c r="O137" s="27" t="str">
        <f>VLOOKUP(P137,Numbers!$A$1:R357,3,)</f>
        <v>Hale</v>
      </c>
      <c r="P137" s="30">
        <v>162</v>
      </c>
      <c r="Q137" s="15">
        <v>2.4</v>
      </c>
      <c r="R137" s="25">
        <v>2</v>
      </c>
      <c r="S137" s="19"/>
      <c r="T137" s="9"/>
    </row>
    <row r="138" spans="1:20" x14ac:dyDescent="0.35">
      <c r="A138" s="8"/>
      <c r="B138" s="27" t="str">
        <f>VLOOKUP(D138,Numbers!$A$1:E358,2,)</f>
        <v>Michael</v>
      </c>
      <c r="C138" s="27" t="str">
        <f>VLOOKUP(D138,Numbers!$A$1:F358,3,)</f>
        <v>Dobson</v>
      </c>
      <c r="D138" s="30">
        <v>191</v>
      </c>
      <c r="E138" s="68" t="s">
        <v>1132</v>
      </c>
      <c r="F138" s="25">
        <v>3</v>
      </c>
      <c r="G138" s="8"/>
      <c r="H138" s="27" t="str">
        <f>VLOOKUP(J138,Numbers!$A$1:K358,2,)</f>
        <v>Harry</v>
      </c>
      <c r="I138" s="27" t="str">
        <f>VLOOKUP(J138,Numbers!$A$1:L358,3,)</f>
        <v>Sweeney</v>
      </c>
      <c r="J138" s="30">
        <v>143</v>
      </c>
      <c r="K138" s="62" t="s">
        <v>1103</v>
      </c>
      <c r="L138" s="25">
        <v>3</v>
      </c>
      <c r="M138" s="8"/>
      <c r="N138" s="27" t="str">
        <f>VLOOKUP(P138,Numbers!$A$1:Q358,2,)</f>
        <v>Zachary</v>
      </c>
      <c r="O138" s="27" t="str">
        <f>VLOOKUP(P138,Numbers!$A$1:R358,3,)</f>
        <v>Russell</v>
      </c>
      <c r="P138" s="61">
        <v>221</v>
      </c>
      <c r="Q138" s="15">
        <v>2.2000000000000002</v>
      </c>
      <c r="R138" s="25">
        <v>3</v>
      </c>
      <c r="S138" s="19"/>
      <c r="T138" s="9"/>
    </row>
    <row r="139" spans="1:20" x14ac:dyDescent="0.35">
      <c r="A139" s="8"/>
      <c r="B139" s="27" t="str">
        <f>VLOOKUP(D139,Numbers!$A$1:E359,2,)</f>
        <v>Charlie</v>
      </c>
      <c r="C139" s="27" t="str">
        <f>VLOOKUP(D139,Numbers!$A$1:F359,3,)</f>
        <v>Teare</v>
      </c>
      <c r="D139" s="30">
        <v>120</v>
      </c>
      <c r="E139" s="68" t="s">
        <v>1133</v>
      </c>
      <c r="F139" s="25">
        <v>4</v>
      </c>
      <c r="G139" s="8"/>
      <c r="H139" s="27" t="str">
        <f>VLOOKUP(J139,Numbers!$A$1:K359,2,)</f>
        <v>Alex</v>
      </c>
      <c r="I139" s="27" t="str">
        <f>VLOOKUP(J139,Numbers!$A$1:L359,3,)</f>
        <v>Kelly</v>
      </c>
      <c r="J139" s="30">
        <v>103</v>
      </c>
      <c r="K139" s="62" t="s">
        <v>1104</v>
      </c>
      <c r="L139" s="25">
        <v>4</v>
      </c>
      <c r="M139" s="8"/>
      <c r="N139" s="27" t="str">
        <f>VLOOKUP(P139,Numbers!$A$1:Q359,2,)</f>
        <v>Jim</v>
      </c>
      <c r="O139" s="27" t="str">
        <f>VLOOKUP(P139,Numbers!$A$1:R359,3,)</f>
        <v>Cowan</v>
      </c>
      <c r="P139" s="30">
        <v>156</v>
      </c>
      <c r="Q139" s="15">
        <v>2.2000000000000002</v>
      </c>
      <c r="R139" s="25">
        <v>4</v>
      </c>
      <c r="S139" s="19"/>
      <c r="T139" s="9"/>
    </row>
    <row r="140" spans="1:20" x14ac:dyDescent="0.35">
      <c r="A140" s="8"/>
      <c r="B140" s="27" t="str">
        <f>VLOOKUP(D140,Numbers!$A$1:E360,2,)</f>
        <v>Harry</v>
      </c>
      <c r="C140" s="27" t="str">
        <f>VLOOKUP(D140,Numbers!$A$1:F360,3,)</f>
        <v>Wright</v>
      </c>
      <c r="D140" s="30">
        <v>142</v>
      </c>
      <c r="E140" s="68" t="s">
        <v>1134</v>
      </c>
      <c r="F140" s="25">
        <v>5</v>
      </c>
      <c r="G140" s="8"/>
      <c r="H140" s="27" t="str">
        <f>VLOOKUP(J140,Numbers!$A$1:K360,2,)</f>
        <v>William</v>
      </c>
      <c r="I140" s="27" t="str">
        <f>VLOOKUP(J140,Numbers!$A$1:L360,3,)</f>
        <v>Strickley</v>
      </c>
      <c r="J140" s="30">
        <v>220</v>
      </c>
      <c r="K140" s="62" t="s">
        <v>1105</v>
      </c>
      <c r="L140" s="25">
        <v>5</v>
      </c>
      <c r="M140" s="8"/>
      <c r="N140" s="27"/>
      <c r="O140" s="27"/>
      <c r="P140" s="30"/>
      <c r="Q140" s="14"/>
      <c r="R140" s="25">
        <v>5</v>
      </c>
      <c r="S140" s="19"/>
      <c r="T140" s="9"/>
    </row>
    <row r="141" spans="1:20" x14ac:dyDescent="0.35">
      <c r="A141" s="8"/>
      <c r="B141" s="27" t="str">
        <f>VLOOKUP(D141,Numbers!$A$1:E361,2,)</f>
        <v>Ethan</v>
      </c>
      <c r="C141" s="27" t="str">
        <f>VLOOKUP(D141,Numbers!$A$1:F361,3,)</f>
        <v>Brady-Jones</v>
      </c>
      <c r="D141" s="30">
        <v>132</v>
      </c>
      <c r="E141" s="68" t="s">
        <v>1135</v>
      </c>
      <c r="F141" s="25">
        <v>6</v>
      </c>
      <c r="G141" s="8"/>
      <c r="H141" s="27" t="str">
        <f>VLOOKUP(J141,Numbers!$A$1:K361,2,)</f>
        <v>Gideon</v>
      </c>
      <c r="I141" s="27" t="str">
        <f>VLOOKUP(J141,Numbers!$A$1:L361,3,)</f>
        <v>Lucas</v>
      </c>
      <c r="J141" s="30">
        <v>138</v>
      </c>
      <c r="K141" s="62" t="s">
        <v>1106</v>
      </c>
      <c r="L141" s="25">
        <v>6</v>
      </c>
      <c r="M141" s="8"/>
      <c r="N141" s="27"/>
      <c r="O141" s="27"/>
      <c r="P141" s="30"/>
      <c r="Q141" s="14"/>
      <c r="R141" s="25">
        <v>6</v>
      </c>
      <c r="S141" s="19"/>
      <c r="T141" s="9"/>
    </row>
    <row r="142" spans="1:20" x14ac:dyDescent="0.35">
      <c r="A142" s="8"/>
      <c r="B142" s="27" t="str">
        <f>VLOOKUP(D142,Numbers!$A$1:E362,2,)</f>
        <v>Oscar</v>
      </c>
      <c r="C142" s="27" t="str">
        <f>VLOOKUP(D142,Numbers!$A$1:F362,3,)</f>
        <v>Davidson</v>
      </c>
      <c r="D142" s="30">
        <v>198</v>
      </c>
      <c r="E142" s="68" t="s">
        <v>1045</v>
      </c>
      <c r="F142" s="25">
        <v>7</v>
      </c>
      <c r="G142" s="8"/>
      <c r="H142" s="27" t="str">
        <f>VLOOKUP(J142,Numbers!$A$1:K362,2,)</f>
        <v>Charlie</v>
      </c>
      <c r="I142" s="27" t="str">
        <f>VLOOKUP(J142,Numbers!$A$1:L362,3,)</f>
        <v>Deakin</v>
      </c>
      <c r="J142" s="71">
        <v>119</v>
      </c>
      <c r="K142" s="72" t="s">
        <v>1123</v>
      </c>
      <c r="L142" s="25">
        <v>7</v>
      </c>
      <c r="M142" s="8"/>
      <c r="N142" s="27"/>
      <c r="O142" s="27"/>
      <c r="P142" s="30"/>
      <c r="Q142" s="14"/>
      <c r="R142" s="25">
        <v>7</v>
      </c>
      <c r="S142" s="19"/>
      <c r="T142" s="9"/>
    </row>
    <row r="143" spans="1:20" x14ac:dyDescent="0.35">
      <c r="A143" s="8"/>
      <c r="B143" s="27" t="str">
        <f>VLOOKUP(D143,Numbers!$A$1:E363,2,)</f>
        <v>Stanley</v>
      </c>
      <c r="C143" s="27" t="str">
        <f>VLOOKUP(D143,Numbers!$A$1:F363,3,)</f>
        <v>Benson</v>
      </c>
      <c r="D143" s="30">
        <v>209</v>
      </c>
      <c r="E143" s="68" t="s">
        <v>1136</v>
      </c>
      <c r="F143" s="25">
        <v>8</v>
      </c>
      <c r="G143" s="8"/>
      <c r="H143" s="27"/>
      <c r="I143" s="27"/>
      <c r="J143" s="30"/>
      <c r="K143" s="62"/>
      <c r="L143" s="25">
        <v>8</v>
      </c>
      <c r="M143" s="8"/>
      <c r="N143" s="27"/>
      <c r="O143" s="27"/>
      <c r="P143" s="30"/>
      <c r="Q143" s="14"/>
      <c r="R143" s="25">
        <v>8</v>
      </c>
      <c r="S143" s="19"/>
      <c r="T143" s="9"/>
    </row>
    <row r="144" spans="1:20" x14ac:dyDescent="0.35">
      <c r="A144" s="8"/>
      <c r="B144" s="27" t="str">
        <f>VLOOKUP(D144,Numbers!$A$1:E364,2,)</f>
        <v>Jamie</v>
      </c>
      <c r="C144" s="27" t="str">
        <f>VLOOKUP(D144,Numbers!$A$1:F364,3,)</f>
        <v>Dumbarton</v>
      </c>
      <c r="D144" s="30">
        <v>154</v>
      </c>
      <c r="E144" s="22" t="s">
        <v>1137</v>
      </c>
      <c r="F144" s="25">
        <v>9</v>
      </c>
      <c r="G144" s="8"/>
      <c r="H144" s="27"/>
      <c r="I144" s="27"/>
      <c r="J144" s="30"/>
      <c r="K144" s="62"/>
      <c r="L144" s="25">
        <v>9</v>
      </c>
      <c r="M144" s="8"/>
      <c r="N144" s="27"/>
      <c r="O144" s="27"/>
      <c r="P144" s="30"/>
      <c r="Q144" s="14"/>
      <c r="R144" s="25"/>
      <c r="S144" s="19"/>
      <c r="T144" s="9"/>
    </row>
    <row r="145" spans="1:20" x14ac:dyDescent="0.35">
      <c r="A145" s="8"/>
      <c r="B145" s="27" t="str">
        <f>VLOOKUP(D145,Numbers!$A$1:E365,2,)</f>
        <v>Ben</v>
      </c>
      <c r="C145" s="27" t="str">
        <f>VLOOKUP(D145,Numbers!$A$1:F365,3,)</f>
        <v>Roach</v>
      </c>
      <c r="D145" s="30">
        <v>111</v>
      </c>
      <c r="E145" s="22" t="s">
        <v>1138</v>
      </c>
      <c r="F145" s="25">
        <v>10</v>
      </c>
      <c r="G145" s="8"/>
      <c r="H145" s="27" t="str">
        <f>IF(J145="","",IF(HLOOKUP(J145,#REF!,8,FALSE)="","Name?",HLOOKUP(J145,#REF!,8,FALSE)))</f>
        <v/>
      </c>
      <c r="I145" s="27"/>
      <c r="J145" s="30"/>
      <c r="K145" s="22"/>
      <c r="L145" s="25"/>
      <c r="M145" s="8"/>
      <c r="N145" s="27"/>
      <c r="O145" s="27"/>
      <c r="P145" s="30"/>
      <c r="Q145" s="14"/>
      <c r="R145" s="25"/>
      <c r="S145" s="2"/>
      <c r="T145" s="9"/>
    </row>
    <row r="146" spans="1:20" x14ac:dyDescent="0.35">
      <c r="A146" s="8"/>
      <c r="B146" s="27" t="str">
        <f>VLOOKUP(D146,Numbers!$A$1:E366,2,)</f>
        <v>Tom</v>
      </c>
      <c r="C146" s="27" t="str">
        <f>VLOOKUP(D146,Numbers!$A$1:F366,3,)</f>
        <v>Whitely</v>
      </c>
      <c r="D146" s="30">
        <v>215</v>
      </c>
      <c r="E146" s="22" t="s">
        <v>1139</v>
      </c>
      <c r="F146" s="25">
        <v>11</v>
      </c>
      <c r="G146" s="8"/>
      <c r="H146" s="27" t="str">
        <f>IF(J146="","",IF(HLOOKUP(J146,#REF!,8,FALSE)="","Name?",HLOOKUP(J146,#REF!,8,FALSE)))</f>
        <v/>
      </c>
      <c r="I146" s="27"/>
      <c r="J146" s="30"/>
      <c r="K146" s="22"/>
      <c r="L146" s="25"/>
      <c r="M146" s="8"/>
      <c r="N146" s="27"/>
      <c r="O146" s="27"/>
      <c r="P146" s="30"/>
      <c r="Q146" s="14"/>
      <c r="R146" s="25"/>
      <c r="S146" s="19"/>
      <c r="T146" s="9"/>
    </row>
    <row r="147" spans="1:20" ht="13.15" thickBot="1" x14ac:dyDescent="0.4">
      <c r="A147" s="10"/>
      <c r="B147" s="28"/>
      <c r="C147" s="28"/>
      <c r="D147" s="11"/>
      <c r="E147" s="23"/>
      <c r="F147" s="26"/>
      <c r="G147" s="10"/>
      <c r="H147" s="28"/>
      <c r="I147" s="28"/>
      <c r="J147" s="11"/>
      <c r="K147" s="23"/>
      <c r="L147" s="26"/>
      <c r="M147" s="10"/>
      <c r="N147" s="28"/>
      <c r="O147" s="28"/>
      <c r="P147" s="11"/>
      <c r="Q147" s="18"/>
      <c r="R147" s="17"/>
    </row>
    <row r="148" spans="1:20" x14ac:dyDescent="0.35">
      <c r="R148" s="20"/>
    </row>
    <row r="149" spans="1:20" ht="13.15" x14ac:dyDescent="0.4">
      <c r="A149" s="1" t="str">
        <f>A133</f>
        <v>Junior Boys</v>
      </c>
    </row>
    <row r="150" spans="1:20" ht="13.15" thickBot="1" x14ac:dyDescent="0.4">
      <c r="B150" s="4" t="s">
        <v>9</v>
      </c>
      <c r="C150" s="4"/>
      <c r="H150" s="4" t="s">
        <v>10</v>
      </c>
      <c r="I150" s="4"/>
      <c r="N150" s="4" t="s">
        <v>11</v>
      </c>
      <c r="O150" s="4"/>
      <c r="S150" s="21"/>
    </row>
    <row r="151" spans="1:20" x14ac:dyDescent="0.35">
      <c r="A151" s="5"/>
      <c r="B151" s="6" t="s">
        <v>0</v>
      </c>
      <c r="C151" s="6"/>
      <c r="D151" s="67" t="s">
        <v>976</v>
      </c>
      <c r="E151" s="29" t="s">
        <v>1</v>
      </c>
      <c r="F151" s="7"/>
      <c r="G151" s="5"/>
      <c r="H151" s="6" t="s">
        <v>0</v>
      </c>
      <c r="I151" s="6"/>
      <c r="J151" s="67" t="s">
        <v>976</v>
      </c>
      <c r="K151" s="29" t="s">
        <v>1</v>
      </c>
      <c r="L151" s="7"/>
      <c r="M151" s="5"/>
      <c r="N151" s="6" t="s">
        <v>0</v>
      </c>
      <c r="O151" s="6"/>
      <c r="P151" s="67" t="s">
        <v>976</v>
      </c>
      <c r="Q151" s="29" t="s">
        <v>1</v>
      </c>
      <c r="R151" s="7"/>
      <c r="S151" s="19"/>
    </row>
    <row r="152" spans="1:20" x14ac:dyDescent="0.35">
      <c r="A152" s="8"/>
      <c r="B152" s="27" t="str">
        <f>VLOOKUP(D152,Numbers!$A$1:E391,2,)</f>
        <v>Sandy</v>
      </c>
      <c r="C152" s="27" t="str">
        <f>VLOOKUP(D152,Numbers!$A$1:F391,3,)</f>
        <v>Clarkson</v>
      </c>
      <c r="D152" s="30">
        <v>206</v>
      </c>
      <c r="E152" s="15">
        <v>1.75</v>
      </c>
      <c r="F152" s="25">
        <v>1</v>
      </c>
      <c r="G152" s="8"/>
      <c r="H152" s="27" t="str">
        <f>VLOOKUP(J152,Numbers!$A$1:K391,2,)</f>
        <v>Matthew</v>
      </c>
      <c r="I152" s="27" t="str">
        <f>VLOOKUP(J152,Numbers!$A$1:L391,3,)</f>
        <v>Liu</v>
      </c>
      <c r="J152" s="50">
        <v>185</v>
      </c>
      <c r="K152" s="15">
        <v>5.05</v>
      </c>
      <c r="L152" s="25">
        <v>1</v>
      </c>
      <c r="M152" s="8"/>
      <c r="N152" s="27" t="str">
        <f>VLOOKUP(P152,Numbers!$A$1:Q391,2,)</f>
        <v>Kresten</v>
      </c>
      <c r="O152" s="27" t="str">
        <f>VLOOKUP(P152,Numbers!$A$1:R391,3,)</f>
        <v>Calvert</v>
      </c>
      <c r="P152" s="50">
        <v>167</v>
      </c>
      <c r="Q152" s="15">
        <v>11.6</v>
      </c>
      <c r="R152" s="25">
        <v>1</v>
      </c>
      <c r="S152" s="19"/>
    </row>
    <row r="153" spans="1:20" x14ac:dyDescent="0.35">
      <c r="A153" s="8"/>
      <c r="B153" s="27" t="str">
        <f>VLOOKUP(D153,Numbers!$A$1:E392,2,)</f>
        <v>Sam</v>
      </c>
      <c r="C153" s="27" t="str">
        <f>VLOOKUP(D153,Numbers!$A$1:F392,3,)</f>
        <v>Coupland</v>
      </c>
      <c r="D153" s="30">
        <v>204</v>
      </c>
      <c r="E153" s="15">
        <v>1.7</v>
      </c>
      <c r="F153" s="25">
        <v>2</v>
      </c>
      <c r="G153" s="8"/>
      <c r="H153" s="27" t="str">
        <f>VLOOKUP(J153,Numbers!$A$1:K392,2,)</f>
        <v>Joshua</v>
      </c>
      <c r="I153" s="27" t="str">
        <f>VLOOKUP(J153,Numbers!$A$1:L392,3,)</f>
        <v>Stammers</v>
      </c>
      <c r="J153" s="61">
        <v>161</v>
      </c>
      <c r="K153" s="15">
        <v>4.97</v>
      </c>
      <c r="L153" s="25">
        <v>2</v>
      </c>
      <c r="M153" s="8"/>
      <c r="N153" s="27" t="str">
        <f>VLOOKUP(P153,Numbers!$A$1:Q392,2,)</f>
        <v>Lucais</v>
      </c>
      <c r="O153" s="27" t="str">
        <f>VLOOKUP(P153,Numbers!$A$1:R392,3,)</f>
        <v>Hayden-Callen</v>
      </c>
      <c r="P153" s="61">
        <v>173</v>
      </c>
      <c r="Q153" s="15">
        <v>9.86</v>
      </c>
      <c r="R153" s="25">
        <v>2</v>
      </c>
      <c r="S153" s="19"/>
    </row>
    <row r="154" spans="1:20" x14ac:dyDescent="0.35">
      <c r="A154" s="8"/>
      <c r="B154" s="27" t="str">
        <f>VLOOKUP(D154,Numbers!$A$1:E393,2,)</f>
        <v>Kresten</v>
      </c>
      <c r="C154" s="27" t="str">
        <f>VLOOKUP(D154,Numbers!$A$1:F393,3,)</f>
        <v>Calvert</v>
      </c>
      <c r="D154" s="30">
        <v>167</v>
      </c>
      <c r="E154" s="15">
        <v>1.65</v>
      </c>
      <c r="F154" s="25">
        <v>3</v>
      </c>
      <c r="G154" s="8"/>
      <c r="H154" s="27" t="str">
        <f>VLOOKUP(J154,Numbers!$A$1:K393,2,)</f>
        <v>Rhys</v>
      </c>
      <c r="I154" s="27" t="str">
        <f>VLOOKUP(J154,Numbers!$A$1:L393,3,)</f>
        <v>Gormley</v>
      </c>
      <c r="J154" s="61">
        <v>202</v>
      </c>
      <c r="K154" s="15">
        <v>4.8899999999999997</v>
      </c>
      <c r="L154" s="25">
        <v>3</v>
      </c>
      <c r="M154" s="8"/>
      <c r="N154" s="27" t="str">
        <f>VLOOKUP(P154,Numbers!$A$1:Q393,2,)</f>
        <v>Stanley</v>
      </c>
      <c r="O154" s="27" t="str">
        <f>VLOOKUP(P154,Numbers!$A$1:R393,3,)</f>
        <v>Benson</v>
      </c>
      <c r="P154" s="61">
        <v>209</v>
      </c>
      <c r="Q154" s="15">
        <v>9.09</v>
      </c>
      <c r="R154" s="25">
        <v>3</v>
      </c>
      <c r="S154" s="19"/>
    </row>
    <row r="155" spans="1:20" x14ac:dyDescent="0.35">
      <c r="A155" s="8"/>
      <c r="B155" s="27" t="str">
        <f>VLOOKUP(D155,Numbers!$A$1:E394,2,)</f>
        <v>Jude</v>
      </c>
      <c r="C155" s="27" t="str">
        <f>VLOOKUP(D155,Numbers!$A$1:F394,3,)</f>
        <v>Diamond</v>
      </c>
      <c r="D155" s="30">
        <v>163</v>
      </c>
      <c r="E155" s="15">
        <v>1.65</v>
      </c>
      <c r="F155" s="25">
        <v>4</v>
      </c>
      <c r="G155" s="8"/>
      <c r="H155" s="27" t="str">
        <f>VLOOKUP(J155,Numbers!$A$1:K394,2,)</f>
        <v>Matthew</v>
      </c>
      <c r="I155" s="27" t="str">
        <f>VLOOKUP(J155,Numbers!$A$1:L394,3,)</f>
        <v>Grier</v>
      </c>
      <c r="J155" s="50">
        <v>79</v>
      </c>
      <c r="K155" s="15">
        <v>4.53</v>
      </c>
      <c r="L155" s="25">
        <v>4</v>
      </c>
      <c r="M155" s="8"/>
      <c r="N155" s="27" t="str">
        <f>VLOOKUP(P155,Numbers!$A$1:Q394,2,)</f>
        <v>TJ</v>
      </c>
      <c r="O155" s="27" t="str">
        <f>VLOOKUP(P155,Numbers!$A$1:R394,3,)</f>
        <v>Jones</v>
      </c>
      <c r="P155" s="50">
        <v>214</v>
      </c>
      <c r="Q155" s="15">
        <v>9</v>
      </c>
      <c r="R155" s="25">
        <v>4</v>
      </c>
      <c r="S155" s="19"/>
    </row>
    <row r="156" spans="1:20" x14ac:dyDescent="0.35">
      <c r="A156" s="8"/>
      <c r="B156" s="27" t="str">
        <f>VLOOKUP(D156,Numbers!$A$1:E395,2,)</f>
        <v>Michael</v>
      </c>
      <c r="C156" s="27" t="str">
        <f>VLOOKUP(D156,Numbers!$A$1:F395,3,)</f>
        <v>Henderson</v>
      </c>
      <c r="D156" s="30">
        <v>189</v>
      </c>
      <c r="E156" s="15">
        <v>1.4</v>
      </c>
      <c r="F156" s="25">
        <v>5</v>
      </c>
      <c r="G156" s="8"/>
      <c r="H156" s="27" t="str">
        <f>VLOOKUP(J156,Numbers!$A$1:K395,2,)</f>
        <v>Luke</v>
      </c>
      <c r="I156" s="27" t="str">
        <f>VLOOKUP(J156,Numbers!$A$1:L395,3,)</f>
        <v>Craven</v>
      </c>
      <c r="J156" s="30">
        <v>179</v>
      </c>
      <c r="K156" s="15">
        <v>4.46</v>
      </c>
      <c r="L156" s="25">
        <v>5</v>
      </c>
      <c r="M156" s="8"/>
      <c r="N156" s="27" t="str">
        <f>VLOOKUP(P156,Numbers!$A$1:Q395,2,)</f>
        <v>Brandon</v>
      </c>
      <c r="O156" s="27" t="str">
        <f>VLOOKUP(P156,Numbers!$A$1:R395,3,)</f>
        <v>Adamson</v>
      </c>
      <c r="P156" s="30">
        <v>113</v>
      </c>
      <c r="Q156" s="15">
        <v>8.77</v>
      </c>
      <c r="R156" s="25">
        <v>5</v>
      </c>
      <c r="S156" s="19"/>
    </row>
    <row r="157" spans="1:20" x14ac:dyDescent="0.35">
      <c r="A157" s="8"/>
      <c r="B157" s="27" t="str">
        <f>VLOOKUP(D157,Numbers!$A$1:E396,2,)</f>
        <v>Gideon</v>
      </c>
      <c r="C157" s="27" t="str">
        <f>VLOOKUP(D157,Numbers!$A$1:F396,3,)</f>
        <v>Lucas</v>
      </c>
      <c r="D157" s="30">
        <v>138</v>
      </c>
      <c r="E157" s="15">
        <v>1.3</v>
      </c>
      <c r="F157" s="25">
        <v>6</v>
      </c>
      <c r="G157" s="8"/>
      <c r="H157" s="27" t="str">
        <f>VLOOKUP(J157,Numbers!$A$1:K396,2,)</f>
        <v>Jack</v>
      </c>
      <c r="I157" s="27" t="str">
        <f>VLOOKUP(J157,Numbers!$A$1:L396,3,)</f>
        <v>Lambert</v>
      </c>
      <c r="J157" s="30">
        <v>152</v>
      </c>
      <c r="K157" s="15">
        <v>4.37</v>
      </c>
      <c r="L157" s="25">
        <v>6</v>
      </c>
      <c r="M157" s="8"/>
      <c r="N157" s="27" t="str">
        <f>VLOOKUP(P157,Numbers!$A$1:Q396,2,)</f>
        <v>Harry</v>
      </c>
      <c r="O157" s="27" t="str">
        <f>VLOOKUP(P157,Numbers!$A$1:R396,3,)</f>
        <v>Wright</v>
      </c>
      <c r="P157" s="30">
        <v>142</v>
      </c>
      <c r="Q157" s="15">
        <v>8.59</v>
      </c>
      <c r="R157" s="25">
        <v>6</v>
      </c>
      <c r="S157" s="19"/>
    </row>
    <row r="158" spans="1:20" x14ac:dyDescent="0.35">
      <c r="A158" s="8"/>
      <c r="B158" s="27" t="str">
        <f>VLOOKUP(D158,Numbers!$A$1:E397,2,)</f>
        <v>David</v>
      </c>
      <c r="C158" s="27" t="str">
        <f>VLOOKUP(D158,Numbers!$A$1:F397,3,)</f>
        <v>Walters</v>
      </c>
      <c r="D158" s="30">
        <v>122</v>
      </c>
      <c r="E158" s="15">
        <v>1.3</v>
      </c>
      <c r="F158" s="25">
        <v>7</v>
      </c>
      <c r="G158" s="8"/>
      <c r="H158" s="27" t="str">
        <f>VLOOKUP(J158,Numbers!$A$1:K397,2,)</f>
        <v>David</v>
      </c>
      <c r="I158" s="27" t="str">
        <f>VLOOKUP(J158,Numbers!$A$1:L397,3,)</f>
        <v>Walters</v>
      </c>
      <c r="J158" s="30">
        <v>122</v>
      </c>
      <c r="K158" s="15">
        <v>4.07</v>
      </c>
      <c r="L158" s="25">
        <v>7</v>
      </c>
      <c r="M158" s="8"/>
      <c r="N158" s="27"/>
      <c r="O158" s="27"/>
      <c r="P158" s="30"/>
      <c r="Q158" s="15"/>
      <c r="R158" s="25">
        <v>7</v>
      </c>
      <c r="S158" s="19"/>
    </row>
    <row r="159" spans="1:20" x14ac:dyDescent="0.35">
      <c r="A159" s="8"/>
      <c r="B159" s="27"/>
      <c r="C159" s="27"/>
      <c r="D159" s="30"/>
      <c r="E159" s="15"/>
      <c r="F159" s="25">
        <v>8</v>
      </c>
      <c r="G159" s="8"/>
      <c r="H159" s="27" t="str">
        <f>VLOOKUP(J159,Numbers!$A$1:K398,2,)</f>
        <v>Matthew</v>
      </c>
      <c r="I159" s="27" t="str">
        <f>VLOOKUP(J159,Numbers!$A$1:L398,3,)</f>
        <v>Brown</v>
      </c>
      <c r="J159" s="30">
        <v>183</v>
      </c>
      <c r="K159" s="15">
        <v>3.83</v>
      </c>
      <c r="L159" s="25">
        <v>8</v>
      </c>
      <c r="M159" s="8"/>
      <c r="N159" s="27"/>
      <c r="O159" s="27"/>
      <c r="P159" s="30"/>
      <c r="Q159" s="15"/>
      <c r="R159" s="25">
        <v>8</v>
      </c>
      <c r="S159" s="19"/>
    </row>
    <row r="160" spans="1:20" ht="13.15" thickBot="1" x14ac:dyDescent="0.4">
      <c r="A160" s="10"/>
      <c r="B160" s="28"/>
      <c r="C160" s="28"/>
      <c r="D160" s="11"/>
      <c r="E160" s="16"/>
      <c r="F160" s="26"/>
      <c r="G160" s="10"/>
      <c r="H160" s="28"/>
      <c r="I160" s="28"/>
      <c r="J160" s="51"/>
      <c r="K160" s="16"/>
      <c r="L160" s="26"/>
      <c r="M160" s="10"/>
      <c r="N160" s="28"/>
      <c r="O160" s="28"/>
      <c r="P160" s="51"/>
      <c r="Q160" s="16"/>
      <c r="R160" s="26"/>
    </row>
    <row r="162" spans="1:19" ht="13.15" x14ac:dyDescent="0.4">
      <c r="A162" s="1" t="str">
        <f>A149</f>
        <v>Junior Boys</v>
      </c>
    </row>
    <row r="163" spans="1:19" ht="13.15" thickBot="1" x14ac:dyDescent="0.4">
      <c r="B163" s="4" t="s">
        <v>12</v>
      </c>
      <c r="C163" s="4"/>
      <c r="H163" s="4" t="s">
        <v>13</v>
      </c>
      <c r="I163" s="4"/>
      <c r="N163" s="4" t="s">
        <v>14</v>
      </c>
      <c r="O163" s="4"/>
      <c r="S163" s="2"/>
    </row>
    <row r="164" spans="1:19" x14ac:dyDescent="0.35">
      <c r="A164" s="5"/>
      <c r="B164" s="6" t="s">
        <v>0</v>
      </c>
      <c r="C164" s="6"/>
      <c r="D164" s="67" t="s">
        <v>976</v>
      </c>
      <c r="E164" s="29" t="s">
        <v>1</v>
      </c>
      <c r="F164" s="7"/>
      <c r="G164" s="5"/>
      <c r="H164" s="6" t="s">
        <v>0</v>
      </c>
      <c r="I164" s="6"/>
      <c r="J164" s="67" t="s">
        <v>976</v>
      </c>
      <c r="K164" s="29" t="s">
        <v>1</v>
      </c>
      <c r="L164" s="7"/>
      <c r="M164" s="5"/>
      <c r="N164" s="6" t="s">
        <v>0</v>
      </c>
      <c r="O164" s="6"/>
      <c r="P164" s="67" t="s">
        <v>976</v>
      </c>
      <c r="Q164" s="29" t="s">
        <v>1</v>
      </c>
      <c r="R164" s="7"/>
      <c r="S164" s="2"/>
    </row>
    <row r="165" spans="1:19" x14ac:dyDescent="0.35">
      <c r="A165" s="8"/>
      <c r="B165" s="27" t="str">
        <f>VLOOKUP(D165,Numbers!$A$1:E427,2,)</f>
        <v>Matthew</v>
      </c>
      <c r="C165" s="27" t="str">
        <f>VLOOKUP(D165,Numbers!$A$1:F427,3,)</f>
        <v>Taylor</v>
      </c>
      <c r="D165" s="61">
        <v>182</v>
      </c>
      <c r="E165" s="15">
        <v>36.4</v>
      </c>
      <c r="F165" s="25">
        <v>1</v>
      </c>
      <c r="G165" s="8"/>
      <c r="H165" s="27" t="str">
        <f>VLOOKUP(J165,Numbers!$A$1:K427,2,)</f>
        <v>Bill</v>
      </c>
      <c r="I165" s="27" t="str">
        <f>VLOOKUP(J165,Numbers!$A$1:L427,3,)</f>
        <v>Steel</v>
      </c>
      <c r="J165" s="61">
        <v>112</v>
      </c>
      <c r="K165" s="15">
        <v>12.91</v>
      </c>
      <c r="L165" s="25">
        <v>1</v>
      </c>
      <c r="M165" s="8"/>
      <c r="N165" s="27" t="str">
        <f>VLOOKUP(P165,Numbers!$A$1:Q427,2,)</f>
        <v>Bill</v>
      </c>
      <c r="O165" s="27" t="str">
        <f>VLOOKUP(P165,Numbers!$A$1:R427,3,)</f>
        <v>Steel</v>
      </c>
      <c r="P165" s="61">
        <v>112</v>
      </c>
      <c r="Q165" s="15">
        <v>43.21</v>
      </c>
      <c r="R165" s="25">
        <v>1</v>
      </c>
      <c r="S165" s="2"/>
    </row>
    <row r="166" spans="1:19" x14ac:dyDescent="0.35">
      <c r="A166" s="8"/>
      <c r="B166" s="27" t="str">
        <f>VLOOKUP(D166,Numbers!$A$1:E428,2,)</f>
        <v>Finley</v>
      </c>
      <c r="C166" s="27" t="str">
        <f>VLOOKUP(D166,Numbers!$A$1:F428,3,)</f>
        <v>Mckenna</v>
      </c>
      <c r="D166" s="30">
        <v>136</v>
      </c>
      <c r="E166" s="15">
        <v>27.65</v>
      </c>
      <c r="F166" s="25">
        <v>2</v>
      </c>
      <c r="G166" s="8"/>
      <c r="H166" s="27" t="str">
        <f>VLOOKUP(J166,Numbers!$A$1:K428,2,)</f>
        <v>Tom</v>
      </c>
      <c r="I166" s="27" t="str">
        <f>VLOOKUP(J166,Numbers!$A$1:L428,3,)</f>
        <v>Cockburn</v>
      </c>
      <c r="J166" s="30">
        <v>216</v>
      </c>
      <c r="K166" s="15">
        <v>10.09</v>
      </c>
      <c r="L166" s="25">
        <v>2</v>
      </c>
      <c r="M166" s="8"/>
      <c r="N166" s="27" t="str">
        <f>VLOOKUP(P166,Numbers!$A$1:Q428,2,)</f>
        <v>Tom</v>
      </c>
      <c r="O166" s="27" t="str">
        <f>VLOOKUP(P166,Numbers!$A$1:R428,3,)</f>
        <v>Whitely</v>
      </c>
      <c r="P166" s="61">
        <v>215</v>
      </c>
      <c r="Q166" s="15">
        <v>42.52</v>
      </c>
      <c r="R166" s="25">
        <v>2</v>
      </c>
      <c r="S166" s="2"/>
    </row>
    <row r="167" spans="1:19" x14ac:dyDescent="0.35">
      <c r="A167" s="8"/>
      <c r="B167" s="27" t="str">
        <f>VLOOKUP(D167,Numbers!$A$1:E429,2,)</f>
        <v>Cameron</v>
      </c>
      <c r="C167" s="27" t="str">
        <f>VLOOKUP(D167,Numbers!$A$1:F429,3,)</f>
        <v>Scott-Allan</v>
      </c>
      <c r="D167" s="30">
        <v>116</v>
      </c>
      <c r="E167" s="15">
        <v>26.3</v>
      </c>
      <c r="F167" s="25">
        <v>3</v>
      </c>
      <c r="G167" s="8"/>
      <c r="H167" s="27" t="str">
        <f>VLOOKUP(J167,Numbers!$A$1:K429,2,)</f>
        <v>Jonathan</v>
      </c>
      <c r="I167" s="27" t="str">
        <f>VLOOKUP(J167,Numbers!$A$1:L429,3,)</f>
        <v>Bowers</v>
      </c>
      <c r="J167" s="30">
        <v>157</v>
      </c>
      <c r="K167" s="15">
        <v>8.5299999999999994</v>
      </c>
      <c r="L167" s="25">
        <v>3</v>
      </c>
      <c r="M167" s="8"/>
      <c r="N167" s="27" t="str">
        <f>VLOOKUP(P167,Numbers!$A$1:Q429,2,)</f>
        <v>Adam</v>
      </c>
      <c r="O167" s="27" t="str">
        <f>VLOOKUP(P167,Numbers!$A$1:R429,3,)</f>
        <v>Henders</v>
      </c>
      <c r="P167" s="30">
        <v>100</v>
      </c>
      <c r="Q167" s="15">
        <v>33.56</v>
      </c>
      <c r="R167" s="25">
        <v>3</v>
      </c>
      <c r="S167" s="2"/>
    </row>
    <row r="168" spans="1:19" x14ac:dyDescent="0.35">
      <c r="A168" s="8"/>
      <c r="B168" s="27" t="str">
        <f>VLOOKUP(D168,Numbers!$A$1:E430,2,)</f>
        <v>Fraser</v>
      </c>
      <c r="C168" s="27" t="str">
        <f>VLOOKUP(D168,Numbers!$A$1:F430,3,)</f>
        <v>Hoey</v>
      </c>
      <c r="D168" s="30">
        <v>137</v>
      </c>
      <c r="E168" s="15">
        <v>22.75</v>
      </c>
      <c r="F168" s="25">
        <v>4</v>
      </c>
      <c r="G168" s="8"/>
      <c r="H168" s="27" t="str">
        <f>VLOOKUP(J168,Numbers!$A$1:K430,2,)</f>
        <v>Finley</v>
      </c>
      <c r="I168" s="27" t="str">
        <f>VLOOKUP(J168,Numbers!$A$1:L430,3,)</f>
        <v>Mckenna</v>
      </c>
      <c r="J168" s="30">
        <v>136</v>
      </c>
      <c r="K168" s="15">
        <v>8.39</v>
      </c>
      <c r="L168" s="25">
        <v>4</v>
      </c>
      <c r="M168" s="8"/>
      <c r="N168" s="27" t="str">
        <f>VLOOKUP(P168,Numbers!$A$1:Q430,2,)</f>
        <v>Paul</v>
      </c>
      <c r="O168" s="27" t="str">
        <f>VLOOKUP(P168,Numbers!$A$1:R430,3,)</f>
        <v>Peters</v>
      </c>
      <c r="P168" s="30">
        <v>199</v>
      </c>
      <c r="Q168" s="15">
        <v>25.24</v>
      </c>
      <c r="R168" s="25">
        <v>4</v>
      </c>
      <c r="S168" s="2"/>
    </row>
    <row r="169" spans="1:19" x14ac:dyDescent="0.35">
      <c r="A169" s="8"/>
      <c r="B169" s="27"/>
      <c r="C169" s="27"/>
      <c r="D169" s="61"/>
      <c r="E169" s="15"/>
      <c r="F169" s="25">
        <v>5</v>
      </c>
      <c r="G169" s="8"/>
      <c r="H169" s="27" t="str">
        <f>VLOOKUP(J169,Numbers!$A$1:K431,2,)</f>
        <v>Zachary</v>
      </c>
      <c r="I169" s="27" t="str">
        <f>VLOOKUP(J169,Numbers!$A$1:L431,3,)</f>
        <v>Jones</v>
      </c>
      <c r="J169" s="30">
        <v>222</v>
      </c>
      <c r="K169" s="3">
        <v>7.25</v>
      </c>
      <c r="L169" s="25">
        <v>5</v>
      </c>
      <c r="M169" s="8"/>
      <c r="N169" s="27" t="str">
        <f>VLOOKUP(P169,Numbers!$A$1:Q431,2,)</f>
        <v>James</v>
      </c>
      <c r="O169" s="27" t="str">
        <f>VLOOKUP(P169,Numbers!$A$1:R431,3,)</f>
        <v>Turton</v>
      </c>
      <c r="P169" s="30">
        <v>153</v>
      </c>
      <c r="Q169" s="15">
        <v>24.6</v>
      </c>
      <c r="R169" s="25">
        <v>5</v>
      </c>
      <c r="S169" s="2"/>
    </row>
    <row r="170" spans="1:19" x14ac:dyDescent="0.35">
      <c r="A170" s="8"/>
      <c r="B170" s="27" t="str">
        <f>IF(D170="","",IF(HLOOKUP(D170,#REF!,14,FALSE)="","Name?",HLOOKUP(D170,#REF!,14,FALSE)))</f>
        <v/>
      </c>
      <c r="C170" s="27"/>
      <c r="D170" s="30"/>
      <c r="E170" s="15"/>
      <c r="F170" s="25">
        <v>6</v>
      </c>
      <c r="G170" s="8"/>
      <c r="H170" s="27"/>
      <c r="I170" s="27"/>
      <c r="J170" s="30"/>
      <c r="K170" s="15"/>
      <c r="L170" s="25">
        <v>6</v>
      </c>
      <c r="M170" s="8"/>
      <c r="N170" s="27" t="str">
        <f>VLOOKUP(P170,Numbers!$A$1:Q432,2,)</f>
        <v>Thomas</v>
      </c>
      <c r="O170" s="27" t="str">
        <f>VLOOKUP(P170,Numbers!$A$1:R432,3,)</f>
        <v>Duret</v>
      </c>
      <c r="P170" s="30">
        <v>213</v>
      </c>
      <c r="Q170" s="15">
        <v>21.87</v>
      </c>
      <c r="R170" s="25">
        <v>6</v>
      </c>
      <c r="S170" s="2"/>
    </row>
    <row r="171" spans="1:19" x14ac:dyDescent="0.35">
      <c r="A171" s="8"/>
      <c r="B171" s="27" t="str">
        <f>IF(D171="","",IF(HLOOKUP(D171,#REF!,14,FALSE)="","Name?",HLOOKUP(D171,#REF!,14,FALSE)))</f>
        <v/>
      </c>
      <c r="C171" s="27"/>
      <c r="D171" s="30"/>
      <c r="E171" s="15"/>
      <c r="F171" s="25">
        <v>7</v>
      </c>
      <c r="G171" s="8"/>
      <c r="H171" s="27"/>
      <c r="I171" s="27"/>
      <c r="J171" s="30"/>
      <c r="K171" s="15"/>
      <c r="L171" s="25">
        <v>7</v>
      </c>
      <c r="M171" s="8"/>
      <c r="N171" s="27" t="str">
        <f>VLOOKUP(P171,Numbers!$A$1:Q433,2,)</f>
        <v>Charlie</v>
      </c>
      <c r="O171" s="27" t="str">
        <f>VLOOKUP(P171,Numbers!$A$1:R433,3,)</f>
        <v>Deakin</v>
      </c>
      <c r="P171" s="30">
        <v>119</v>
      </c>
      <c r="Q171" s="15">
        <v>18.71</v>
      </c>
      <c r="R171" s="25">
        <v>7</v>
      </c>
      <c r="S171" s="2"/>
    </row>
    <row r="172" spans="1:19" x14ac:dyDescent="0.35">
      <c r="A172" s="8"/>
      <c r="B172" s="27" t="str">
        <f>IF(D172="","",IF(HLOOKUP(D172,#REF!,14,FALSE)="","Name?",HLOOKUP(D172,#REF!,14,FALSE)))</f>
        <v/>
      </c>
      <c r="C172" s="27"/>
      <c r="D172" s="30"/>
      <c r="E172" s="15"/>
      <c r="F172" s="25">
        <v>8</v>
      </c>
      <c r="G172" s="8"/>
      <c r="H172" s="27" t="str">
        <f>IF(J172="","",IF(HLOOKUP(J172,#REF!,16,FALSE)="","Name?",HLOOKUP(J172,#REF!,16,FALSE)))</f>
        <v/>
      </c>
      <c r="I172" s="27"/>
      <c r="J172" s="30"/>
      <c r="K172" s="15"/>
      <c r="L172" s="25">
        <v>8</v>
      </c>
      <c r="M172" s="8"/>
      <c r="N172" s="27" t="str">
        <f>VLOOKUP(P172,Numbers!$A$1:Q434,2,)</f>
        <v>Oscar</v>
      </c>
      <c r="O172" s="27" t="str">
        <f>VLOOKUP(P172,Numbers!$A$1:R434,3,)</f>
        <v>Davidson</v>
      </c>
      <c r="P172" s="30">
        <v>198</v>
      </c>
      <c r="Q172" s="15">
        <v>17.55</v>
      </c>
      <c r="R172" s="25">
        <v>8</v>
      </c>
      <c r="S172" s="2"/>
    </row>
    <row r="173" spans="1:19" ht="13.15" thickBot="1" x14ac:dyDescent="0.4">
      <c r="A173" s="10"/>
      <c r="B173" s="28"/>
      <c r="C173" s="28"/>
      <c r="D173" s="11"/>
      <c r="E173" s="16"/>
      <c r="F173" s="26"/>
      <c r="G173" s="10"/>
      <c r="H173" s="28"/>
      <c r="I173" s="28"/>
      <c r="J173" s="11"/>
      <c r="K173" s="16"/>
      <c r="L173" s="25"/>
      <c r="M173" s="10"/>
      <c r="N173" s="28"/>
      <c r="O173" s="28"/>
      <c r="P173" s="11"/>
      <c r="Q173" s="16"/>
      <c r="R173" s="26"/>
      <c r="S173" s="2"/>
    </row>
  </sheetData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  <rowBreaks count="3" manualBreakCount="3">
    <brk id="45" max="16383" man="1"/>
    <brk id="72" max="16383" man="1"/>
    <brk id="1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44B6-80A8-48A2-B198-872EE0C64846}">
  <dimension ref="A1:S127"/>
  <sheetViews>
    <sheetView topLeftCell="A48" zoomScale="70" zoomScaleNormal="70" workbookViewId="0">
      <selection activeCell="W101" sqref="W101"/>
    </sheetView>
  </sheetViews>
  <sheetFormatPr defaultColWidth="8.796875" defaultRowHeight="12.75" x14ac:dyDescent="0.35"/>
  <cols>
    <col min="1" max="1" width="4.796875" style="2" customWidth="1"/>
    <col min="2" max="2" width="12.796875" style="2" bestFit="1" customWidth="1"/>
    <col min="3" max="3" width="9.3984375" style="2" customWidth="1"/>
    <col min="4" max="4" width="7.19921875" style="2" bestFit="1" customWidth="1"/>
    <col min="5" max="5" width="8.53125" style="2" customWidth="1"/>
    <col min="6" max="7" width="4.796875" style="2" customWidth="1"/>
    <col min="8" max="8" width="12.796875" style="2" bestFit="1" customWidth="1"/>
    <col min="9" max="9" width="20.796875" style="2" customWidth="1"/>
    <col min="10" max="10" width="7.19921875" style="2" bestFit="1" customWidth="1"/>
    <col min="11" max="11" width="8.796875" style="2" customWidth="1"/>
    <col min="12" max="13" width="4.796875" style="2" customWidth="1"/>
    <col min="14" max="14" width="14.6640625" style="2" bestFit="1" customWidth="1"/>
    <col min="15" max="15" width="20.796875" style="2" customWidth="1"/>
    <col min="16" max="16" width="7.19921875" style="2" bestFit="1" customWidth="1"/>
    <col min="17" max="17" width="8.796875" style="2" customWidth="1"/>
    <col min="18" max="18" width="4.796875" style="2" customWidth="1"/>
    <col min="19" max="19" width="7.73046875" style="20" customWidth="1"/>
    <col min="20" max="16384" width="8.796875" style="2"/>
  </cols>
  <sheetData>
    <row r="1" spans="1:19" ht="13.15" x14ac:dyDescent="0.4">
      <c r="A1" s="1" t="s">
        <v>29</v>
      </c>
      <c r="D1" s="24"/>
    </row>
    <row r="2" spans="1:19" ht="13.15" thickBot="1" x14ac:dyDescent="0.4">
      <c r="B2" s="4" t="s">
        <v>1071</v>
      </c>
      <c r="C2" s="4"/>
      <c r="H2" s="4" t="s">
        <v>4</v>
      </c>
      <c r="I2" s="4"/>
      <c r="N2" s="4" t="s">
        <v>5</v>
      </c>
      <c r="O2" s="4"/>
    </row>
    <row r="3" spans="1:19" x14ac:dyDescent="0.35">
      <c r="A3" s="5"/>
      <c r="B3" s="6" t="s">
        <v>0</v>
      </c>
      <c r="C3" s="6"/>
      <c r="D3" s="67" t="s">
        <v>976</v>
      </c>
      <c r="E3" s="29" t="s">
        <v>1</v>
      </c>
      <c r="F3" s="7"/>
      <c r="G3" s="5"/>
      <c r="H3" s="6" t="s">
        <v>0</v>
      </c>
      <c r="I3" s="6"/>
      <c r="J3" s="67" t="s">
        <v>976</v>
      </c>
      <c r="K3" s="29" t="s">
        <v>1</v>
      </c>
      <c r="L3" s="7"/>
      <c r="M3" s="5"/>
      <c r="N3" s="6" t="s">
        <v>0</v>
      </c>
      <c r="O3" s="6"/>
      <c r="P3" s="67" t="s">
        <v>976</v>
      </c>
      <c r="Q3" s="29" t="s">
        <v>1</v>
      </c>
      <c r="R3" s="7"/>
      <c r="S3" s="2"/>
    </row>
    <row r="4" spans="1:19" x14ac:dyDescent="0.35">
      <c r="A4" s="8"/>
      <c r="B4" s="27" t="str">
        <f>VLOOKUP(D4,Numbers!$A$1:E318,2,TRUE)</f>
        <v>Stephanie</v>
      </c>
      <c r="C4" s="27" t="str">
        <f>VLOOKUP(D4,Numbers!$A$1:F318,3,TRUE)</f>
        <v>Robertson</v>
      </c>
      <c r="D4" s="50">
        <v>323</v>
      </c>
      <c r="E4" s="14">
        <v>12.1</v>
      </c>
      <c r="F4" s="25">
        <v>1</v>
      </c>
      <c r="G4" s="12"/>
      <c r="H4" s="27" t="str">
        <f>VLOOKUP(J4,Numbers!$A$1:K318,2,)</f>
        <v>Eve</v>
      </c>
      <c r="I4" s="27" t="str">
        <f>VLOOKUP(J4,Numbers!$A$1:L318,3,)</f>
        <v>Grant</v>
      </c>
      <c r="J4" s="30">
        <v>275</v>
      </c>
      <c r="K4" s="14">
        <v>12.9</v>
      </c>
      <c r="L4" s="25">
        <v>1</v>
      </c>
      <c r="M4" s="12"/>
      <c r="N4" s="27" t="str">
        <f>VLOOKUP(P4,Numbers!$A$1:Q318,2,TRUE)</f>
        <v>Maya</v>
      </c>
      <c r="O4" s="27" t="str">
        <f>VLOOKUP(P4,Numbers!$A$1:R318,3,TRUE)</f>
        <v>Curry</v>
      </c>
      <c r="P4" s="30">
        <v>308</v>
      </c>
      <c r="Q4" s="14">
        <v>25.8</v>
      </c>
      <c r="R4" s="25">
        <v>1</v>
      </c>
      <c r="S4" s="2"/>
    </row>
    <row r="5" spans="1:19" x14ac:dyDescent="0.35">
      <c r="A5" s="8"/>
      <c r="B5" s="27" t="str">
        <f>VLOOKUP(D5,Numbers!$A$1:E319,2,TRUE)</f>
        <v>Lara</v>
      </c>
      <c r="C5" s="27" t="str">
        <f>VLOOKUP(D5,Numbers!$A$1:F319,3,TRUE)</f>
        <v>Taylor</v>
      </c>
      <c r="D5" s="30">
        <v>300</v>
      </c>
      <c r="E5" s="14">
        <v>12.5</v>
      </c>
      <c r="F5" s="25">
        <v>2</v>
      </c>
      <c r="G5" s="12"/>
      <c r="H5" s="27" t="str">
        <f>VLOOKUP(J5,Numbers!$A$1:K319,2,)</f>
        <v>Maya</v>
      </c>
      <c r="I5" s="27" t="str">
        <f>VLOOKUP(J5,Numbers!$A$1:L319,3,)</f>
        <v>Curry</v>
      </c>
      <c r="J5" s="30">
        <v>308</v>
      </c>
      <c r="K5" s="14">
        <v>13</v>
      </c>
      <c r="L5" s="25">
        <v>2</v>
      </c>
      <c r="M5" s="12"/>
      <c r="N5" s="27" t="str">
        <f>VLOOKUP(P5,Numbers!$A$1:Q319,2,TRUE)</f>
        <v>Chloe</v>
      </c>
      <c r="O5" s="27" t="str">
        <f>VLOOKUP(P5,Numbers!$A$1:R319,3,TRUE)</f>
        <v>Penketh</v>
      </c>
      <c r="P5" s="30">
        <v>261</v>
      </c>
      <c r="Q5" s="14">
        <v>27</v>
      </c>
      <c r="R5" s="25">
        <v>2</v>
      </c>
      <c r="S5" s="2"/>
    </row>
    <row r="6" spans="1:19" x14ac:dyDescent="0.35">
      <c r="A6" s="8"/>
      <c r="B6" s="27" t="str">
        <f>VLOOKUP(D6,Numbers!$A$1:E320,2,TRUE)</f>
        <v>Anna</v>
      </c>
      <c r="C6" s="27" t="str">
        <f>VLOOKUP(D6,Numbers!$A$1:F320,3,TRUE)</f>
        <v>Underwood</v>
      </c>
      <c r="D6" s="30">
        <v>255</v>
      </c>
      <c r="E6" s="14">
        <v>13.3</v>
      </c>
      <c r="F6" s="25">
        <v>3</v>
      </c>
      <c r="G6" s="12"/>
      <c r="H6" s="27" t="str">
        <f>VLOOKUP(J6,Numbers!$A$1:K320,2,)</f>
        <v>Erin</v>
      </c>
      <c r="I6" s="27" t="str">
        <f>VLOOKUP(J6,Numbers!$A$1:L320,3,)</f>
        <v>Birchall</v>
      </c>
      <c r="J6" s="30">
        <v>271</v>
      </c>
      <c r="K6" s="14">
        <v>13.2</v>
      </c>
      <c r="L6" s="25">
        <v>3</v>
      </c>
      <c r="M6" s="12"/>
      <c r="N6" s="27" t="str">
        <f>VLOOKUP(P6,Numbers!$A$1:Q320,2,TRUE)</f>
        <v>Amy</v>
      </c>
      <c r="O6" s="27" t="str">
        <f>VLOOKUP(P6,Numbers!$A$1:R320,3,TRUE)</f>
        <v>Bloxsome</v>
      </c>
      <c r="P6" s="30">
        <v>253</v>
      </c>
      <c r="Q6" s="14">
        <v>31</v>
      </c>
      <c r="R6" s="25">
        <v>3</v>
      </c>
      <c r="S6" s="2"/>
    </row>
    <row r="7" spans="1:19" x14ac:dyDescent="0.35">
      <c r="A7" s="8"/>
      <c r="B7" s="27"/>
      <c r="C7" s="27"/>
      <c r="D7" s="61"/>
      <c r="E7" s="14"/>
      <c r="F7" s="25">
        <v>4</v>
      </c>
      <c r="G7" s="12"/>
      <c r="H7" s="27" t="str">
        <f>VLOOKUP(J7,Numbers!$A$1:K321,2,)</f>
        <v>Chloe</v>
      </c>
      <c r="I7" s="27" t="str">
        <f>VLOOKUP(J7,Numbers!$A$1:L321,3,)</f>
        <v>Penketh</v>
      </c>
      <c r="J7" s="30">
        <v>261</v>
      </c>
      <c r="K7" s="14">
        <v>13.2</v>
      </c>
      <c r="L7" s="25">
        <v>4</v>
      </c>
      <c r="M7" s="12"/>
      <c r="N7" s="27"/>
      <c r="O7" s="27"/>
      <c r="P7" s="30"/>
      <c r="Q7" s="14"/>
      <c r="R7" s="25">
        <v>4</v>
      </c>
      <c r="S7" s="2"/>
    </row>
    <row r="8" spans="1:19" x14ac:dyDescent="0.35">
      <c r="A8" s="8"/>
      <c r="B8" s="27"/>
      <c r="C8" s="27"/>
      <c r="D8" s="30"/>
      <c r="E8" s="14"/>
      <c r="F8" s="25">
        <v>5</v>
      </c>
      <c r="G8" s="12"/>
      <c r="H8" s="27" t="str">
        <f>VLOOKUP(J8,Numbers!$A$1:K322,2,)</f>
        <v>Amy</v>
      </c>
      <c r="I8" s="27" t="str">
        <f>VLOOKUP(J8,Numbers!$A$1:L322,3,)</f>
        <v>Bloxsome</v>
      </c>
      <c r="J8" s="50">
        <v>253</v>
      </c>
      <c r="K8" s="14">
        <v>14.9</v>
      </c>
      <c r="L8" s="25">
        <v>5</v>
      </c>
      <c r="M8" s="12"/>
      <c r="N8" s="27"/>
      <c r="O8" s="27"/>
      <c r="P8" s="50"/>
      <c r="Q8" s="14"/>
      <c r="R8" s="25">
        <v>5</v>
      </c>
      <c r="S8" s="2"/>
    </row>
    <row r="9" spans="1:19" x14ac:dyDescent="0.35">
      <c r="A9" s="8"/>
      <c r="B9" s="27"/>
      <c r="C9" s="27"/>
      <c r="D9" s="30"/>
      <c r="E9" s="14"/>
      <c r="F9" s="25">
        <v>6</v>
      </c>
      <c r="G9" s="12"/>
      <c r="H9" s="27"/>
      <c r="I9" s="27"/>
      <c r="J9" s="30"/>
      <c r="K9" s="14"/>
      <c r="L9" s="25">
        <v>6</v>
      </c>
      <c r="M9" s="12"/>
      <c r="N9" s="27"/>
      <c r="O9" s="27"/>
      <c r="P9" s="30"/>
      <c r="Q9" s="14"/>
      <c r="R9" s="25">
        <v>6</v>
      </c>
      <c r="S9" s="2"/>
    </row>
    <row r="10" spans="1:19" x14ac:dyDescent="0.35">
      <c r="A10" s="8"/>
      <c r="B10" s="27" t="str">
        <f>IF(D10="","",IF(HLOOKUP(D10,#REF!,2,FALSE)="","Name?",HLOOKUP(D10,#REF!,2,FALSE)))</f>
        <v/>
      </c>
      <c r="C10" s="27"/>
      <c r="D10" s="61"/>
      <c r="E10" s="14"/>
      <c r="F10" s="25"/>
      <c r="G10" s="12"/>
      <c r="H10" s="27" t="str">
        <f>IF(J10="","",IF(HLOOKUP(J10,#REF!,4,FALSE)="","Name?",HLOOKUP(J10,#REF!,4,FALSE)))</f>
        <v/>
      </c>
      <c r="I10" s="27"/>
      <c r="J10" s="30"/>
      <c r="K10" s="14"/>
      <c r="L10" s="25"/>
      <c r="M10" s="12"/>
      <c r="N10" s="19"/>
      <c r="O10" s="19"/>
      <c r="P10" s="81"/>
      <c r="Q10" s="82"/>
      <c r="R10" s="83"/>
      <c r="S10" s="2"/>
    </row>
    <row r="11" spans="1:19" ht="13.15" thickBot="1" x14ac:dyDescent="0.4">
      <c r="A11" s="8"/>
      <c r="B11" s="27" t="str">
        <f>IF(D11="","",IF(HLOOKUP(D11,#REF!,2,FALSE)="","Name?",HLOOKUP(D11,#REF!,2,FALSE)))</f>
        <v/>
      </c>
      <c r="C11" s="27"/>
      <c r="D11" s="30"/>
      <c r="E11" s="14"/>
      <c r="F11" s="25"/>
      <c r="G11" s="12"/>
      <c r="H11" s="27" t="str">
        <f>IF(J11="","",IF(HLOOKUP(J11,#REF!,4,FALSE)="","Name?",HLOOKUP(J11,#REF!,4,FALSE)))</f>
        <v/>
      </c>
      <c r="I11" s="27"/>
      <c r="J11" s="30"/>
      <c r="K11" s="14"/>
      <c r="L11" s="25"/>
      <c r="M11" s="9"/>
      <c r="N11" s="84" t="s">
        <v>18</v>
      </c>
      <c r="O11" s="84"/>
      <c r="P11" s="9"/>
      <c r="Q11" s="9"/>
      <c r="R11" s="85"/>
      <c r="S11" s="2"/>
    </row>
    <row r="12" spans="1:19" x14ac:dyDescent="0.35">
      <c r="A12" s="8"/>
      <c r="B12" s="27" t="str">
        <f>IF(D12="","",IF(HLOOKUP(D12,#REF!,2,FALSE)="","Name?",HLOOKUP(D12,#REF!,2,FALSE)))</f>
        <v/>
      </c>
      <c r="C12" s="27"/>
      <c r="D12" s="50"/>
      <c r="E12" s="14"/>
      <c r="F12" s="25"/>
      <c r="G12" s="12"/>
      <c r="H12" s="27" t="str">
        <f>IF(J12="","",IF(HLOOKUP(J12,#REF!,4,FALSE)="","Name?",HLOOKUP(J12,#REF!,4,FALSE)))</f>
        <v/>
      </c>
      <c r="I12" s="27"/>
      <c r="J12" s="61"/>
      <c r="K12" s="14"/>
      <c r="L12" s="25"/>
      <c r="M12" s="5"/>
      <c r="N12" s="6" t="s">
        <v>0</v>
      </c>
      <c r="O12" s="6"/>
      <c r="P12" s="67" t="s">
        <v>976</v>
      </c>
      <c r="Q12" s="29" t="s">
        <v>1</v>
      </c>
      <c r="R12" s="7"/>
      <c r="S12" s="2"/>
    </row>
    <row r="13" spans="1:19" x14ac:dyDescent="0.35">
      <c r="A13" s="8"/>
      <c r="B13" s="27" t="str">
        <f>IF(D13="","",IF(HLOOKUP(D13,#REF!,2,FALSE)="","Name?",HLOOKUP(D13,#REF!,2,FALSE)))</f>
        <v/>
      </c>
      <c r="C13" s="27"/>
      <c r="D13" s="30"/>
      <c r="E13" s="14"/>
      <c r="F13" s="25"/>
      <c r="G13" s="12"/>
      <c r="H13" s="27" t="str">
        <f>IF(J13="","",IF(HLOOKUP(J13,#REF!,4,FALSE)="","Name?",HLOOKUP(J13,#REF!,4,FALSE)))</f>
        <v/>
      </c>
      <c r="I13" s="27"/>
      <c r="J13" s="30"/>
      <c r="K13" s="14"/>
      <c r="L13" s="25"/>
      <c r="M13" s="12"/>
      <c r="N13" s="27" t="str">
        <f>VLOOKUP(P13,Numbers!$A$1:W318,2,)</f>
        <v>Grace</v>
      </c>
      <c r="O13" s="27" t="str">
        <f>VLOOKUP(P13,Numbers!$A$1:X318,3,)</f>
        <v>Drummond</v>
      </c>
      <c r="P13" s="30">
        <v>281</v>
      </c>
      <c r="Q13" s="14">
        <v>43.4</v>
      </c>
      <c r="R13" s="25">
        <v>1</v>
      </c>
      <c r="S13" s="2"/>
    </row>
    <row r="14" spans="1:19" x14ac:dyDescent="0.35">
      <c r="A14" s="8"/>
      <c r="B14" s="27" t="str">
        <f>IF(D14="","",IF(HLOOKUP(D14,#REF!,2,FALSE)="","Name?",HLOOKUP(D14,#REF!,2,FALSE)))</f>
        <v/>
      </c>
      <c r="C14" s="27"/>
      <c r="D14" s="30"/>
      <c r="E14" s="14"/>
      <c r="F14" s="25"/>
      <c r="G14" s="12"/>
      <c r="H14" s="27" t="str">
        <f>IF(J14="","",IF(HLOOKUP(J14,#REF!,4,FALSE)="","Name?",HLOOKUP(J14,#REF!,4,FALSE)))</f>
        <v/>
      </c>
      <c r="I14" s="27"/>
      <c r="J14" s="30"/>
      <c r="K14" s="14"/>
      <c r="L14" s="25"/>
      <c r="M14" s="12"/>
      <c r="N14" s="27" t="str">
        <f>VLOOKUP(P14,Numbers!$A$1:W319,2,)</f>
        <v>Amber</v>
      </c>
      <c r="O14" s="27" t="str">
        <f>VLOOKUP(P14,Numbers!$A$1:X319,3,)</f>
        <v>Harry</v>
      </c>
      <c r="P14" s="30">
        <v>250</v>
      </c>
      <c r="Q14" s="14">
        <v>47.5</v>
      </c>
      <c r="R14" s="25">
        <v>2</v>
      </c>
      <c r="S14" s="2"/>
    </row>
    <row r="15" spans="1:19" x14ac:dyDescent="0.35">
      <c r="A15" s="8"/>
      <c r="B15" s="27" t="str">
        <f>IF(D15="","",IF(HLOOKUP(D15,#REF!,2,FALSE)="","Name?",HLOOKUP(D15,#REF!,2,FALSE)))</f>
        <v/>
      </c>
      <c r="C15" s="27"/>
      <c r="D15" s="30"/>
      <c r="E15" s="14"/>
      <c r="F15" s="25"/>
      <c r="G15" s="12"/>
      <c r="H15" s="27" t="str">
        <f>IF(J15="","",IF(HLOOKUP(J15,#REF!,4,FALSE)="","Name?",HLOOKUP(J15,#REF!,4,FALSE)))</f>
        <v/>
      </c>
      <c r="I15" s="27"/>
      <c r="J15" s="30"/>
      <c r="K15" s="14"/>
      <c r="L15" s="25"/>
      <c r="M15" s="12"/>
      <c r="N15" s="27" t="str">
        <f>VLOOKUP(P15,Numbers!$A$1:W320,2,)</f>
        <v>Amelia</v>
      </c>
      <c r="O15" s="27" t="str">
        <f>VLOOKUP(P15,Numbers!$A$1:X320,3,)</f>
        <v>Mock</v>
      </c>
      <c r="P15" s="30">
        <v>251</v>
      </c>
      <c r="Q15" s="14">
        <v>48.1</v>
      </c>
      <c r="R15" s="25">
        <v>3</v>
      </c>
      <c r="S15" s="2"/>
    </row>
    <row r="16" spans="1:19" x14ac:dyDescent="0.35">
      <c r="A16" s="8"/>
      <c r="B16" s="27" t="str">
        <f>IF(D16="","",IF(HLOOKUP(D16,#REF!,2,FALSE)="","Name?",HLOOKUP(D16,#REF!,2,FALSE)))</f>
        <v/>
      </c>
      <c r="C16" s="27"/>
      <c r="D16" s="30"/>
      <c r="E16" s="14"/>
      <c r="F16" s="25"/>
      <c r="G16" s="12"/>
      <c r="H16" s="27" t="str">
        <f>IF(J16="","",IF(HLOOKUP(J16,#REF!,4,FALSE)="","Name?",HLOOKUP(J16,#REF!,4,FALSE)))</f>
        <v/>
      </c>
      <c r="I16" s="27"/>
      <c r="J16" s="30"/>
      <c r="K16" s="14"/>
      <c r="L16" s="25"/>
      <c r="M16" s="12"/>
      <c r="N16" s="27" t="str">
        <f>VLOOKUP(P16,Numbers!$A$1:W321,2,)</f>
        <v>Bethany</v>
      </c>
      <c r="O16" s="27" t="str">
        <f>VLOOKUP(P16,Numbers!$A$1:X321,3,)</f>
        <v>Swift</v>
      </c>
      <c r="P16" s="30">
        <v>258</v>
      </c>
      <c r="Q16" s="14">
        <v>59.7</v>
      </c>
      <c r="R16" s="25">
        <v>4</v>
      </c>
      <c r="S16" s="2"/>
    </row>
    <row r="17" spans="1:19" x14ac:dyDescent="0.35">
      <c r="A17" s="8"/>
      <c r="B17" s="27" t="str">
        <f>IF(D17="","",IF(HLOOKUP(D17,#REF!,2,FALSE)="","Name?",HLOOKUP(D17,#REF!,2,FALSE)))</f>
        <v/>
      </c>
      <c r="C17" s="27"/>
      <c r="D17" s="30"/>
      <c r="E17" s="14"/>
      <c r="F17" s="25"/>
      <c r="G17" s="12"/>
      <c r="H17" s="27" t="str">
        <f>IF(J17="","",IF(HLOOKUP(J17,#REF!,4,FALSE)="","Name?",HLOOKUP(J17,#REF!,4,FALSE)))</f>
        <v/>
      </c>
      <c r="I17" s="27"/>
      <c r="J17" s="30"/>
      <c r="K17" s="14"/>
      <c r="L17" s="25"/>
      <c r="M17" s="12"/>
      <c r="N17" s="27"/>
      <c r="O17" s="27"/>
      <c r="P17" s="50"/>
      <c r="Q17" s="14"/>
      <c r="R17" s="25">
        <v>5</v>
      </c>
      <c r="S17" s="2"/>
    </row>
    <row r="18" spans="1:19" x14ac:dyDescent="0.35">
      <c r="A18" s="8"/>
      <c r="B18" s="27" t="str">
        <f>IF(D18="","",IF(HLOOKUP(D18,#REF!,2,FALSE)="","Name?",HLOOKUP(D18,#REF!,2,FALSE)))</f>
        <v/>
      </c>
      <c r="C18" s="27"/>
      <c r="D18" s="30"/>
      <c r="E18" s="14"/>
      <c r="F18" s="25"/>
      <c r="G18" s="12"/>
      <c r="H18" s="27" t="str">
        <f>IF(J18="","",IF(HLOOKUP(J18,#REF!,4,FALSE)="","Name?",HLOOKUP(J18,#REF!,4,FALSE)))</f>
        <v/>
      </c>
      <c r="I18" s="27"/>
      <c r="J18" s="30"/>
      <c r="K18" s="14"/>
      <c r="L18" s="25"/>
      <c r="M18" s="12"/>
      <c r="N18" s="27"/>
      <c r="O18" s="27"/>
      <c r="P18" s="30"/>
      <c r="Q18" s="14"/>
      <c r="R18" s="25">
        <v>6</v>
      </c>
      <c r="S18" s="2"/>
    </row>
    <row r="19" spans="1:19" ht="13.15" thickBot="1" x14ac:dyDescent="0.4">
      <c r="A19" s="10"/>
      <c r="B19" s="11"/>
      <c r="C19" s="11"/>
      <c r="D19" s="11"/>
      <c r="E19" s="18"/>
      <c r="F19" s="73"/>
      <c r="G19" s="74"/>
      <c r="H19" s="11"/>
      <c r="I19" s="11"/>
      <c r="J19" s="11"/>
      <c r="K19" s="18"/>
      <c r="L19" s="73"/>
      <c r="M19" s="11"/>
      <c r="N19" s="11"/>
      <c r="O19" s="11"/>
      <c r="P19" s="11"/>
      <c r="Q19" s="18"/>
      <c r="R19" s="75"/>
      <c r="S19" s="2"/>
    </row>
    <row r="20" spans="1:19" x14ac:dyDescent="0.35">
      <c r="S20" s="21"/>
    </row>
    <row r="21" spans="1:19" ht="13.15" x14ac:dyDescent="0.4">
      <c r="A21" s="1" t="str">
        <f>A1</f>
        <v>Inter Girls</v>
      </c>
      <c r="S21" s="21"/>
    </row>
    <row r="22" spans="1:19" ht="13.15" thickBot="1" x14ac:dyDescent="0.4">
      <c r="B22" s="4" t="s">
        <v>6</v>
      </c>
      <c r="C22" s="4"/>
      <c r="H22" s="69" t="s">
        <v>7</v>
      </c>
      <c r="I22" s="69"/>
      <c r="N22" s="4" t="s">
        <v>1070</v>
      </c>
      <c r="O22" s="4"/>
      <c r="S22" s="19"/>
    </row>
    <row r="23" spans="1:19" x14ac:dyDescent="0.35">
      <c r="A23" s="5"/>
      <c r="B23" s="6" t="s">
        <v>0</v>
      </c>
      <c r="C23" s="6"/>
      <c r="D23" s="67" t="s">
        <v>976</v>
      </c>
      <c r="E23" s="29" t="s">
        <v>1</v>
      </c>
      <c r="F23" s="7"/>
      <c r="G23" s="5"/>
      <c r="H23" s="6" t="s">
        <v>0</v>
      </c>
      <c r="I23" s="6"/>
      <c r="J23" s="67" t="s">
        <v>976</v>
      </c>
      <c r="K23" s="29" t="s">
        <v>1</v>
      </c>
      <c r="L23" s="7"/>
      <c r="M23" s="5"/>
      <c r="N23" s="6" t="s">
        <v>0</v>
      </c>
      <c r="O23" s="6"/>
      <c r="P23" s="67" t="s">
        <v>976</v>
      </c>
      <c r="Q23" s="29" t="s">
        <v>1</v>
      </c>
      <c r="R23" s="7"/>
      <c r="S23" s="19"/>
    </row>
    <row r="24" spans="1:19" x14ac:dyDescent="0.35">
      <c r="A24" s="8"/>
      <c r="B24" s="27" t="str">
        <f>VLOOKUP(D24,Numbers!$A$1:E356,2,)</f>
        <v>Lucy</v>
      </c>
      <c r="C24" s="27" t="str">
        <f>VLOOKUP(D24,Numbers!$A$1:F356,3,)</f>
        <v>Hignett</v>
      </c>
      <c r="D24" s="50">
        <v>304</v>
      </c>
      <c r="E24" s="68" t="s">
        <v>1150</v>
      </c>
      <c r="F24" s="25">
        <v>1</v>
      </c>
      <c r="G24" s="8"/>
      <c r="H24" s="27" t="str">
        <f>VLOOKUP(J24,Numbers!$A$1:K356,2,TRUE)</f>
        <v>Ella</v>
      </c>
      <c r="I24" s="27" t="str">
        <f>VLOOKUP(J24,Numbers!$A$1:L356,3,TRUE)</f>
        <v>McNiven</v>
      </c>
      <c r="J24" s="50">
        <v>269</v>
      </c>
      <c r="K24" s="62" t="s">
        <v>1109</v>
      </c>
      <c r="L24" s="25">
        <v>1</v>
      </c>
      <c r="M24" s="8"/>
      <c r="N24" s="27" t="str">
        <f>VLOOKUP(P24,Numbers!$A$1:Q356,2,TRUE)</f>
        <v>Elizabeth</v>
      </c>
      <c r="O24" s="27" t="str">
        <f>VLOOKUP(P24,Numbers!$A$1:R356,3,TRUE)</f>
        <v>Nuttall</v>
      </c>
      <c r="P24" s="30">
        <v>268</v>
      </c>
      <c r="Q24" s="15">
        <v>2</v>
      </c>
      <c r="R24" s="25">
        <v>1</v>
      </c>
      <c r="S24" s="19"/>
    </row>
    <row r="25" spans="1:19" x14ac:dyDescent="0.35">
      <c r="A25" s="8"/>
      <c r="B25" s="27" t="str">
        <f>VLOOKUP(D25,Numbers!$A$1:E357,2,)</f>
        <v>Rachel</v>
      </c>
      <c r="C25" s="27" t="str">
        <f>VLOOKUP(D25,Numbers!$A$1:F357,3,)</f>
        <v>Hurst</v>
      </c>
      <c r="D25" s="30">
        <v>317</v>
      </c>
      <c r="E25" s="68" t="s">
        <v>1151</v>
      </c>
      <c r="F25" s="25">
        <v>2</v>
      </c>
      <c r="G25" s="8"/>
      <c r="H25" s="27" t="str">
        <f>VLOOKUP(J25,Numbers!$A$1:K357,2,TRUE)</f>
        <v>Jennifer</v>
      </c>
      <c r="I25" s="27" t="str">
        <f>VLOOKUP(J25,Numbers!$A$1:L357,3,TRUE)</f>
        <v>Williamson</v>
      </c>
      <c r="J25" s="30">
        <v>293</v>
      </c>
      <c r="K25" s="62" t="s">
        <v>1110</v>
      </c>
      <c r="L25" s="25">
        <v>2</v>
      </c>
      <c r="M25" s="8"/>
      <c r="N25" s="27"/>
      <c r="O25" s="27"/>
      <c r="P25" s="30"/>
      <c r="Q25" s="14"/>
      <c r="R25" s="25">
        <v>2</v>
      </c>
      <c r="S25" s="19"/>
    </row>
    <row r="26" spans="1:19" x14ac:dyDescent="0.35">
      <c r="A26" s="8"/>
      <c r="B26" s="27"/>
      <c r="C26" s="27"/>
      <c r="D26" s="30"/>
      <c r="E26" s="68"/>
      <c r="F26" s="25">
        <v>3</v>
      </c>
      <c r="G26" s="8"/>
      <c r="H26" s="27" t="str">
        <f>VLOOKUP(J26,Numbers!$A$1:K358,2,TRUE)</f>
        <v>Freya</v>
      </c>
      <c r="I26" s="27" t="str">
        <f>VLOOKUP(J26,Numbers!$A$1:L358,3,TRUE)</f>
        <v>Walsh</v>
      </c>
      <c r="J26" s="30">
        <v>278</v>
      </c>
      <c r="K26" s="62" t="s">
        <v>1111</v>
      </c>
      <c r="L26" s="25">
        <v>3</v>
      </c>
      <c r="M26" s="8"/>
      <c r="N26" s="27"/>
      <c r="O26" s="27"/>
      <c r="P26" s="61"/>
      <c r="Q26" s="14"/>
      <c r="R26" s="25">
        <v>3</v>
      </c>
      <c r="S26" s="19"/>
    </row>
    <row r="27" spans="1:19" x14ac:dyDescent="0.35">
      <c r="A27" s="8"/>
      <c r="B27" s="27"/>
      <c r="C27" s="27"/>
      <c r="D27" s="30"/>
      <c r="E27" s="68"/>
      <c r="F27" s="25">
        <v>4</v>
      </c>
      <c r="G27" s="8"/>
      <c r="H27" s="27" t="str">
        <f>VLOOKUP(J27,Numbers!$A$1:K359,2,TRUE)</f>
        <v>Phoebe</v>
      </c>
      <c r="I27" s="27" t="str">
        <f>VLOOKUP(J27,Numbers!$A$1:L359,3,TRUE)</f>
        <v>Lucas</v>
      </c>
      <c r="J27" s="30">
        <v>316</v>
      </c>
      <c r="K27" s="62" t="s">
        <v>1112</v>
      </c>
      <c r="L27" s="25">
        <v>4</v>
      </c>
      <c r="M27" s="8"/>
      <c r="N27" s="27"/>
      <c r="O27" s="27"/>
      <c r="P27" s="30"/>
      <c r="Q27" s="14"/>
      <c r="R27" s="25">
        <v>4</v>
      </c>
      <c r="S27" s="19"/>
    </row>
    <row r="28" spans="1:19" x14ac:dyDescent="0.35">
      <c r="A28" s="8"/>
      <c r="B28" s="27"/>
      <c r="C28" s="27"/>
      <c r="D28" s="30"/>
      <c r="E28" s="68"/>
      <c r="F28" s="25">
        <v>5</v>
      </c>
      <c r="G28" s="8"/>
      <c r="H28" s="27"/>
      <c r="I28" s="27"/>
      <c r="J28" s="30"/>
      <c r="K28" s="22"/>
      <c r="L28" s="25">
        <v>5</v>
      </c>
      <c r="M28" s="8"/>
      <c r="N28" s="27"/>
      <c r="O28" s="27"/>
      <c r="P28" s="30"/>
      <c r="Q28" s="14"/>
      <c r="R28" s="25">
        <v>5</v>
      </c>
      <c r="S28" s="19"/>
    </row>
    <row r="29" spans="1:19" x14ac:dyDescent="0.35">
      <c r="A29" s="8"/>
      <c r="B29" s="27"/>
      <c r="C29" s="27"/>
      <c r="D29" s="30"/>
      <c r="E29" s="68"/>
      <c r="F29" s="25">
        <v>6</v>
      </c>
      <c r="G29" s="8"/>
      <c r="H29" s="27"/>
      <c r="I29" s="27"/>
      <c r="J29" s="30"/>
      <c r="K29" s="22"/>
      <c r="L29" s="25">
        <v>6</v>
      </c>
      <c r="M29" s="8"/>
      <c r="N29" s="27"/>
      <c r="O29" s="27"/>
      <c r="P29" s="30"/>
      <c r="Q29" s="14"/>
      <c r="R29" s="25">
        <v>6</v>
      </c>
      <c r="S29" s="19"/>
    </row>
    <row r="30" spans="1:19" ht="13.15" thickBot="1" x14ac:dyDescent="0.4">
      <c r="A30" s="8"/>
      <c r="B30" s="27"/>
      <c r="C30" s="27"/>
      <c r="D30" s="30"/>
      <c r="E30" s="68"/>
      <c r="F30" s="25">
        <v>7</v>
      </c>
      <c r="G30" s="8"/>
      <c r="H30" s="27"/>
      <c r="I30" s="27"/>
      <c r="J30" s="30"/>
      <c r="K30" s="22"/>
      <c r="L30" s="25">
        <v>7</v>
      </c>
      <c r="M30" s="9"/>
      <c r="N30" s="84" t="s">
        <v>528</v>
      </c>
      <c r="O30" s="84"/>
      <c r="P30" s="9"/>
      <c r="Q30" s="9"/>
      <c r="R30" s="85"/>
      <c r="S30" s="19"/>
    </row>
    <row r="31" spans="1:19" x14ac:dyDescent="0.35">
      <c r="A31" s="8"/>
      <c r="B31" s="27"/>
      <c r="C31" s="27"/>
      <c r="D31" s="30"/>
      <c r="E31" s="68"/>
      <c r="F31" s="25">
        <v>8</v>
      </c>
      <c r="G31" s="8"/>
      <c r="H31" s="27"/>
      <c r="I31" s="27"/>
      <c r="J31" s="30"/>
      <c r="K31" s="22"/>
      <c r="L31" s="25">
        <v>8</v>
      </c>
      <c r="M31" s="5"/>
      <c r="N31" s="6" t="s">
        <v>0</v>
      </c>
      <c r="O31" s="6"/>
      <c r="P31" s="67" t="s">
        <v>976</v>
      </c>
      <c r="Q31" s="29" t="s">
        <v>1</v>
      </c>
      <c r="R31" s="7"/>
      <c r="S31" s="19"/>
    </row>
    <row r="32" spans="1:19" x14ac:dyDescent="0.35">
      <c r="A32" s="8"/>
      <c r="B32" s="27"/>
      <c r="C32" s="27"/>
      <c r="D32" s="30"/>
      <c r="E32" s="22"/>
      <c r="F32" s="25"/>
      <c r="G32" s="8"/>
      <c r="H32" s="27"/>
      <c r="I32" s="27"/>
      <c r="J32" s="30"/>
      <c r="K32" s="22"/>
      <c r="L32" s="25"/>
      <c r="M32" s="8"/>
      <c r="N32" s="27" t="str">
        <f>VLOOKUP(P32,Numbers!$A$1:W391,2,)</f>
        <v>Zoe</v>
      </c>
      <c r="O32" s="27" t="str">
        <f>VLOOKUP(P32,Numbers!$A$1:X391,3,)</f>
        <v>Price</v>
      </c>
      <c r="P32" s="50">
        <v>328</v>
      </c>
      <c r="Q32" s="15">
        <v>53.74</v>
      </c>
      <c r="R32" s="25">
        <v>1</v>
      </c>
      <c r="S32" s="19"/>
    </row>
    <row r="33" spans="1:19" x14ac:dyDescent="0.35">
      <c r="A33" s="8"/>
      <c r="B33" s="27" t="str">
        <f>IF(D33="","",IF(HLOOKUP(D33,#REF!,6,FALSE)="","Name?",HLOOKUP(D33,#REF!,6,FALSE)))</f>
        <v/>
      </c>
      <c r="C33" s="27"/>
      <c r="D33" s="30"/>
      <c r="E33" s="22"/>
      <c r="F33" s="25"/>
      <c r="G33" s="8"/>
      <c r="H33" s="27" t="str">
        <f>IF(J33="","",IF(HLOOKUP(J33,#REF!,8,FALSE)="","Name?",HLOOKUP(J33,#REF!,8,FALSE)))</f>
        <v/>
      </c>
      <c r="I33" s="27"/>
      <c r="J33" s="30"/>
      <c r="K33" s="22"/>
      <c r="L33" s="25"/>
      <c r="M33" s="8"/>
      <c r="N33" s="27" t="str">
        <f>VLOOKUP(P33,Numbers!$A$1:V392,2,TRUE)</f>
        <v>Elizabeth</v>
      </c>
      <c r="O33" s="27" t="str">
        <f>VLOOKUP(P33,Numbers!$A$1:X392,3,)</f>
        <v>Nuttall</v>
      </c>
      <c r="P33" s="61">
        <v>268</v>
      </c>
      <c r="Q33" s="15">
        <v>25.35</v>
      </c>
      <c r="R33" s="25">
        <v>2</v>
      </c>
      <c r="S33" s="2"/>
    </row>
    <row r="34" spans="1:19" x14ac:dyDescent="0.35">
      <c r="A34" s="8"/>
      <c r="B34" s="27" t="str">
        <f>IF(D34="","",IF(HLOOKUP(D34,#REF!,6,FALSE)="","Name?",HLOOKUP(D34,#REF!,6,FALSE)))</f>
        <v/>
      </c>
      <c r="C34" s="27"/>
      <c r="D34" s="30"/>
      <c r="E34" s="22"/>
      <c r="F34" s="25"/>
      <c r="G34" s="8"/>
      <c r="H34" s="27" t="str">
        <f>IF(J34="","",IF(HLOOKUP(J34,#REF!,8,FALSE)="","Name?",HLOOKUP(J34,#REF!,8,FALSE)))</f>
        <v/>
      </c>
      <c r="I34" s="27"/>
      <c r="J34" s="30"/>
      <c r="K34" s="22"/>
      <c r="L34" s="25"/>
      <c r="M34" s="8"/>
      <c r="N34" s="27" t="str">
        <f>VLOOKUP(P34,Numbers!$A$1:V393,2,TRUE)</f>
        <v>Lauren</v>
      </c>
      <c r="O34" s="27" t="str">
        <f>VLOOKUP(P34,Numbers!$A$1:X393,3,)</f>
        <v>Oswald</v>
      </c>
      <c r="P34" s="61">
        <v>302</v>
      </c>
      <c r="Q34" s="15">
        <v>24.92</v>
      </c>
      <c r="R34" s="25">
        <v>3</v>
      </c>
      <c r="S34" s="19"/>
    </row>
    <row r="35" spans="1:19" x14ac:dyDescent="0.35">
      <c r="A35" s="8"/>
      <c r="B35" s="27" t="str">
        <f>IF(D35="","",IF(HLOOKUP(D35,#REF!,6,FALSE)="","Name?",HLOOKUP(D35,#REF!,6,FALSE)))</f>
        <v/>
      </c>
      <c r="C35" s="27"/>
      <c r="D35" s="30"/>
      <c r="E35" s="22"/>
      <c r="F35" s="25"/>
      <c r="G35" s="8"/>
      <c r="H35" s="27" t="str">
        <f>IF(J35="","",IF(HLOOKUP(J35,#REF!,8,FALSE)="","Name?",HLOOKUP(J35,#REF!,8,FALSE)))</f>
        <v/>
      </c>
      <c r="I35" s="27"/>
      <c r="J35" s="30"/>
      <c r="K35" s="22"/>
      <c r="L35" s="25"/>
      <c r="M35" s="8"/>
      <c r="N35" s="27" t="str">
        <f>VLOOKUP(P35,Numbers!$A$1:V394,2,TRUE)</f>
        <v>Grace</v>
      </c>
      <c r="O35" s="27" t="str">
        <f>VLOOKUP(P35,Numbers!$A$1:X394,3,)</f>
        <v>Kedzior-Macdonough</v>
      </c>
      <c r="P35" s="50">
        <v>280</v>
      </c>
      <c r="Q35" s="15">
        <v>21.93</v>
      </c>
      <c r="R35" s="25">
        <v>4</v>
      </c>
      <c r="S35" s="19"/>
    </row>
    <row r="36" spans="1:19" ht="13.15" thickBot="1" x14ac:dyDescent="0.4">
      <c r="A36" s="10"/>
      <c r="B36" s="28" t="str">
        <f>IF(D36="","",IF(HLOOKUP(D36,#REF!,6,FALSE)="","Name?",HLOOKUP(D36,#REF!,6,FALSE)))</f>
        <v/>
      </c>
      <c r="C36" s="28"/>
      <c r="D36" s="51"/>
      <c r="E36" s="23"/>
      <c r="F36" s="26"/>
      <c r="G36" s="10"/>
      <c r="H36" s="28" t="str">
        <f>IF(J36="","",IF(HLOOKUP(J36,#REF!,8,FALSE)="","Name?",HLOOKUP(J36,#REF!,8,FALSE)))</f>
        <v/>
      </c>
      <c r="I36" s="28"/>
      <c r="J36" s="51"/>
      <c r="K36" s="23"/>
      <c r="L36" s="26"/>
      <c r="M36" s="10"/>
      <c r="N36" s="28"/>
      <c r="O36" s="28"/>
      <c r="P36" s="51"/>
      <c r="Q36" s="16"/>
      <c r="R36" s="26">
        <v>5</v>
      </c>
      <c r="S36" s="19"/>
    </row>
    <row r="37" spans="1:19" x14ac:dyDescent="0.35">
      <c r="R37" s="20"/>
    </row>
    <row r="38" spans="1:19" x14ac:dyDescent="0.35">
      <c r="H38" s="9"/>
      <c r="I38" s="9"/>
    </row>
    <row r="40" spans="1:19" ht="13.15" x14ac:dyDescent="0.4">
      <c r="A40" s="1" t="str">
        <f>A21</f>
        <v>Inter Girls</v>
      </c>
    </row>
    <row r="41" spans="1:19" ht="13.15" thickBot="1" x14ac:dyDescent="0.4">
      <c r="B41" s="4" t="s">
        <v>9</v>
      </c>
      <c r="C41" s="4"/>
      <c r="H41" s="4" t="s">
        <v>10</v>
      </c>
      <c r="I41" s="4"/>
      <c r="N41" s="4" t="s">
        <v>11</v>
      </c>
      <c r="O41" s="4"/>
      <c r="S41" s="2"/>
    </row>
    <row r="42" spans="1:19" x14ac:dyDescent="0.35">
      <c r="A42" s="5"/>
      <c r="B42" s="6" t="s">
        <v>0</v>
      </c>
      <c r="C42" s="6"/>
      <c r="D42" s="67" t="s">
        <v>976</v>
      </c>
      <c r="E42" s="29" t="s">
        <v>1</v>
      </c>
      <c r="F42" s="7"/>
      <c r="G42" s="5"/>
      <c r="H42" s="6" t="s">
        <v>0</v>
      </c>
      <c r="I42" s="6"/>
      <c r="J42" s="67" t="s">
        <v>976</v>
      </c>
      <c r="K42" s="29" t="s">
        <v>1</v>
      </c>
      <c r="L42" s="7"/>
      <c r="M42" s="5"/>
      <c r="N42" s="6" t="s">
        <v>0</v>
      </c>
      <c r="O42" s="6"/>
      <c r="P42" s="67" t="s">
        <v>976</v>
      </c>
      <c r="Q42" s="29" t="s">
        <v>1</v>
      </c>
      <c r="R42" s="7"/>
      <c r="S42" s="2"/>
    </row>
    <row r="43" spans="1:19" x14ac:dyDescent="0.35">
      <c r="A43" s="8"/>
      <c r="B43" s="27" t="str">
        <f>VLOOKUP(D43,Numbers!$A$1:E391,2,)</f>
        <v>Gabrielle</v>
      </c>
      <c r="C43" s="27" t="str">
        <f>VLOOKUP(D43,Numbers!$A$1:F391,3,)</f>
        <v>O'Neil</v>
      </c>
      <c r="D43" s="30">
        <v>279</v>
      </c>
      <c r="E43" s="15">
        <v>1.6</v>
      </c>
      <c r="F43" s="25">
        <v>1</v>
      </c>
      <c r="G43" s="8"/>
      <c r="H43" s="27" t="str">
        <f>VLOOKUP(J43,Numbers!$A$1:K391,2,)</f>
        <v>Erin</v>
      </c>
      <c r="I43" s="27" t="str">
        <f>VLOOKUP(J43,Numbers!$A$1:L391,3,)</f>
        <v>Birchall</v>
      </c>
      <c r="J43" s="50">
        <v>271</v>
      </c>
      <c r="K43" s="15">
        <v>5.1100000000000003</v>
      </c>
      <c r="L43" s="25">
        <v>1</v>
      </c>
      <c r="M43" s="8"/>
      <c r="N43" s="27" t="str">
        <f>VLOOKUP(P43,Numbers!$A$1:Q391,2,TRUE)</f>
        <v>Lucy</v>
      </c>
      <c r="O43" s="27" t="str">
        <f>VLOOKUP(P43,Numbers!$A$1:R391,3,TRUE)</f>
        <v>Balmforth</v>
      </c>
      <c r="P43" s="50">
        <v>303</v>
      </c>
      <c r="Q43" s="15">
        <v>8.59</v>
      </c>
      <c r="R43" s="25">
        <v>1</v>
      </c>
      <c r="S43" s="2"/>
    </row>
    <row r="44" spans="1:19" x14ac:dyDescent="0.35">
      <c r="A44" s="8"/>
      <c r="B44" s="27" t="str">
        <f>VLOOKUP(D44,Numbers!$A$1:E392,2,)</f>
        <v>Imogen</v>
      </c>
      <c r="C44" s="27" t="str">
        <f>VLOOKUP(D44,Numbers!$A$1:F392,3,)</f>
        <v>Ayres</v>
      </c>
      <c r="D44" s="30">
        <v>287</v>
      </c>
      <c r="E44" s="15">
        <v>1.5</v>
      </c>
      <c r="F44" s="25">
        <v>2</v>
      </c>
      <c r="G44" s="8"/>
      <c r="H44" s="27" t="str">
        <f>VLOOKUP(J44,Numbers!$A$1:K392,2,)</f>
        <v>Stephanie</v>
      </c>
      <c r="I44" s="27" t="str">
        <f>VLOOKUP(J44,Numbers!$A$1:L392,3,)</f>
        <v>Robertson</v>
      </c>
      <c r="J44" s="61">
        <v>323</v>
      </c>
      <c r="K44" s="15">
        <v>4.3499999999999996</v>
      </c>
      <c r="L44" s="25">
        <v>2</v>
      </c>
      <c r="M44" s="8"/>
      <c r="N44" s="27" t="str">
        <f>VLOOKUP(P44,Numbers!$A$1:P392,2,TRUE)</f>
        <v>Lucy</v>
      </c>
      <c r="O44" s="27" t="str">
        <f>VLOOKUP(P44,Numbers!$A$1:R392,3,TRUE)</f>
        <v>Hignett</v>
      </c>
      <c r="P44" s="61">
        <v>304</v>
      </c>
      <c r="Q44" s="15">
        <v>8.27</v>
      </c>
      <c r="R44" s="25">
        <v>2</v>
      </c>
      <c r="S44" s="2"/>
    </row>
    <row r="45" spans="1:19" x14ac:dyDescent="0.35">
      <c r="A45" s="8"/>
      <c r="B45" s="27" t="str">
        <f>VLOOKUP(D45,Numbers!$A$1:E393,2,)</f>
        <v>Lara</v>
      </c>
      <c r="C45" s="27" t="str">
        <f>VLOOKUP(D45,Numbers!$A$1:F393,3,)</f>
        <v>Taylor</v>
      </c>
      <c r="D45" s="30">
        <v>300</v>
      </c>
      <c r="E45" s="15">
        <v>1.5</v>
      </c>
      <c r="F45" s="25">
        <v>3</v>
      </c>
      <c r="G45" s="8"/>
      <c r="H45" s="27" t="str">
        <f>VLOOKUP(J45,Numbers!$A$1:K393,2,)</f>
        <v>Anna</v>
      </c>
      <c r="I45" s="27" t="str">
        <f>VLOOKUP(J45,Numbers!$A$1:L393,3,)</f>
        <v>Underwood</v>
      </c>
      <c r="J45" s="61">
        <v>255</v>
      </c>
      <c r="K45" s="15">
        <v>4.3</v>
      </c>
      <c r="L45" s="25">
        <v>3</v>
      </c>
      <c r="M45" s="8"/>
      <c r="N45" s="27"/>
      <c r="O45" s="27"/>
      <c r="P45" s="61"/>
      <c r="Q45" s="15"/>
      <c r="R45" s="25">
        <v>3</v>
      </c>
      <c r="S45" s="2"/>
    </row>
    <row r="46" spans="1:19" x14ac:dyDescent="0.35">
      <c r="A46" s="8"/>
      <c r="B46" s="27"/>
      <c r="C46" s="27"/>
      <c r="D46" s="30"/>
      <c r="E46" s="15"/>
      <c r="F46" s="25">
        <v>4</v>
      </c>
      <c r="G46" s="8"/>
      <c r="H46" s="27" t="str">
        <f>VLOOKUP(J46,Numbers!$A$1:K394,2,)</f>
        <v>Erin</v>
      </c>
      <c r="I46" s="27" t="str">
        <f>VLOOKUP(J46,Numbers!$A$1:L394,3,)</f>
        <v>Flynn</v>
      </c>
      <c r="J46" s="50">
        <v>270</v>
      </c>
      <c r="K46" s="15">
        <v>4.2699999999999996</v>
      </c>
      <c r="L46" s="25">
        <v>4</v>
      </c>
      <c r="M46" s="8"/>
      <c r="N46" s="27"/>
      <c r="O46" s="27"/>
      <c r="P46" s="50"/>
      <c r="Q46" s="15"/>
      <c r="R46" s="25">
        <v>4</v>
      </c>
      <c r="S46" s="2"/>
    </row>
    <row r="47" spans="1:19" x14ac:dyDescent="0.35">
      <c r="A47" s="8"/>
      <c r="B47" s="27"/>
      <c r="C47" s="27"/>
      <c r="D47" s="30"/>
      <c r="E47" s="15"/>
      <c r="F47" s="25">
        <v>5</v>
      </c>
      <c r="G47" s="8"/>
      <c r="H47" s="27" t="str">
        <f>VLOOKUP(J47,Numbers!$A$1:K395,2,)</f>
        <v>Amy</v>
      </c>
      <c r="I47" s="27" t="str">
        <f>VLOOKUP(J47,Numbers!$A$1:L395,3,)</f>
        <v>Reeves</v>
      </c>
      <c r="J47" s="30">
        <v>252</v>
      </c>
      <c r="K47" s="15">
        <v>3.97</v>
      </c>
      <c r="L47" s="25">
        <v>5</v>
      </c>
      <c r="M47" s="8"/>
      <c r="N47" s="27"/>
      <c r="O47" s="27"/>
      <c r="P47" s="30"/>
      <c r="Q47" s="15"/>
      <c r="R47" s="25">
        <v>5</v>
      </c>
      <c r="S47" s="2"/>
    </row>
    <row r="48" spans="1:19" x14ac:dyDescent="0.35">
      <c r="A48" s="8"/>
      <c r="B48" s="27"/>
      <c r="C48" s="27"/>
      <c r="D48" s="30"/>
      <c r="E48" s="15"/>
      <c r="F48" s="25">
        <v>6</v>
      </c>
      <c r="G48" s="8"/>
      <c r="H48" s="27"/>
      <c r="I48" s="27"/>
      <c r="J48" s="30"/>
      <c r="K48" s="15"/>
      <c r="L48" s="25">
        <v>6</v>
      </c>
      <c r="M48" s="8"/>
      <c r="N48" s="27"/>
      <c r="O48" s="27"/>
      <c r="P48" s="30"/>
      <c r="Q48" s="15"/>
      <c r="R48" s="25">
        <v>6</v>
      </c>
      <c r="S48" s="2"/>
    </row>
    <row r="49" spans="1:19" ht="13.15" thickBot="1" x14ac:dyDescent="0.4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76"/>
    </row>
    <row r="51" spans="1:19" ht="13.15" x14ac:dyDescent="0.4">
      <c r="A51" s="1" t="str">
        <f>A40</f>
        <v>Inter Girls</v>
      </c>
    </row>
    <row r="52" spans="1:19" ht="13.15" thickBot="1" x14ac:dyDescent="0.4">
      <c r="B52" s="4" t="s">
        <v>12</v>
      </c>
      <c r="C52" s="4"/>
      <c r="H52" s="4" t="s">
        <v>13</v>
      </c>
      <c r="I52" s="4"/>
      <c r="N52" s="4" t="s">
        <v>14</v>
      </c>
      <c r="O52" s="4"/>
      <c r="S52" s="21"/>
    </row>
    <row r="53" spans="1:19" x14ac:dyDescent="0.35">
      <c r="A53" s="5"/>
      <c r="B53" s="6" t="s">
        <v>0</v>
      </c>
      <c r="C53" s="6"/>
      <c r="D53" s="67" t="s">
        <v>976</v>
      </c>
      <c r="E53" s="29" t="s">
        <v>1</v>
      </c>
      <c r="F53" s="7"/>
      <c r="G53" s="5"/>
      <c r="H53" s="6" t="s">
        <v>0</v>
      </c>
      <c r="I53" s="6"/>
      <c r="J53" s="67" t="s">
        <v>976</v>
      </c>
      <c r="K53" s="29" t="s">
        <v>1</v>
      </c>
      <c r="L53" s="7"/>
      <c r="M53" s="5"/>
      <c r="N53" s="6" t="s">
        <v>0</v>
      </c>
      <c r="O53" s="6"/>
      <c r="P53" s="67" t="s">
        <v>976</v>
      </c>
      <c r="Q53" s="29" t="s">
        <v>1</v>
      </c>
      <c r="R53" s="7"/>
      <c r="S53" s="19"/>
    </row>
    <row r="54" spans="1:19" x14ac:dyDescent="0.35">
      <c r="A54" s="8"/>
      <c r="B54" s="27" t="str">
        <f>VLOOKUP(D54,Numbers!$A$1:E427,2,TRUE)</f>
        <v>Amber</v>
      </c>
      <c r="C54" s="27" t="str">
        <f>VLOOKUP(D54,Numbers!$A$1:F427,3,TRUE)</f>
        <v>Harry</v>
      </c>
      <c r="D54" s="61">
        <v>250</v>
      </c>
      <c r="E54" s="15">
        <v>14.01</v>
      </c>
      <c r="F54" s="25">
        <v>1</v>
      </c>
      <c r="G54" s="8"/>
      <c r="H54" s="27" t="str">
        <f>VLOOKUP(J54,Numbers!$A$1:K427,2,)</f>
        <v>Christina</v>
      </c>
      <c r="I54" s="27" t="str">
        <f>VLOOKUP(J54,Numbers!$A$1:L427,3,)</f>
        <v>Broome</v>
      </c>
      <c r="J54" s="61">
        <v>262</v>
      </c>
      <c r="K54" s="15">
        <v>11.82</v>
      </c>
      <c r="L54" s="25">
        <v>1</v>
      </c>
      <c r="M54" s="8"/>
      <c r="N54" s="27" t="str">
        <f>VLOOKUP(P54,Numbers!$A$1:Q427,2,)</f>
        <v>Laura</v>
      </c>
      <c r="O54" s="27" t="str">
        <f>VLOOKUP(P54,Numbers!$A$1:R427,3,)</f>
        <v>Jones</v>
      </c>
      <c r="P54" s="61">
        <v>301</v>
      </c>
      <c r="Q54" s="15">
        <v>33.01</v>
      </c>
      <c r="R54" s="25">
        <v>1</v>
      </c>
      <c r="S54" s="19"/>
    </row>
    <row r="55" spans="1:19" x14ac:dyDescent="0.35">
      <c r="A55" s="8"/>
      <c r="B55" s="27"/>
      <c r="C55" s="27"/>
      <c r="D55" s="30"/>
      <c r="E55" s="15"/>
      <c r="F55" s="25">
        <v>2</v>
      </c>
      <c r="G55" s="8"/>
      <c r="H55" s="27" t="str">
        <f>VLOOKUP(J55,Numbers!$A$1:K428,2,)</f>
        <v>Zoe</v>
      </c>
      <c r="I55" s="27" t="str">
        <f>VLOOKUP(J55,Numbers!$A$1:L428,3,)</f>
        <v>Price</v>
      </c>
      <c r="J55" s="30">
        <v>328</v>
      </c>
      <c r="K55" s="15">
        <v>11.65</v>
      </c>
      <c r="L55" s="25">
        <v>2</v>
      </c>
      <c r="M55" s="8"/>
      <c r="N55" s="27" t="str">
        <f>VLOOKUP(P55,Numbers!$A$1:Q428,2,)</f>
        <v>Megan</v>
      </c>
      <c r="O55" s="27" t="str">
        <f>VLOOKUP(P55,Numbers!$A$1:R428,3,)</f>
        <v>Howarth</v>
      </c>
      <c r="P55" s="61">
        <v>309</v>
      </c>
      <c r="Q55" s="15">
        <v>30.95</v>
      </c>
      <c r="R55" s="25">
        <v>2</v>
      </c>
      <c r="S55" s="19"/>
    </row>
    <row r="56" spans="1:19" x14ac:dyDescent="0.35">
      <c r="A56" s="8"/>
      <c r="B56" s="27"/>
      <c r="C56" s="27"/>
      <c r="D56" s="30"/>
      <c r="E56" s="15"/>
      <c r="F56" s="25">
        <v>3</v>
      </c>
      <c r="G56" s="8"/>
      <c r="H56" s="27" t="str">
        <f>VLOOKUP(J56,Numbers!$A$1:K429,2,)</f>
        <v>Lucy</v>
      </c>
      <c r="I56" s="27" t="str">
        <f>VLOOKUP(J56,Numbers!$A$1:L429,3,)</f>
        <v>Balmforth</v>
      </c>
      <c r="J56" s="30">
        <v>303</v>
      </c>
      <c r="K56" s="15">
        <v>9.42</v>
      </c>
      <c r="L56" s="25">
        <v>3</v>
      </c>
      <c r="M56" s="8"/>
      <c r="N56" s="27" t="str">
        <f>VLOOKUP(P56,Numbers!$A$1:Q429,2,)</f>
        <v>Eve</v>
      </c>
      <c r="O56" s="27" t="str">
        <f>VLOOKUP(P56,Numbers!$A$1:R429,3,)</f>
        <v>Mcmahon</v>
      </c>
      <c r="P56" s="30">
        <v>274</v>
      </c>
      <c r="Q56" s="15">
        <v>26.95</v>
      </c>
      <c r="R56" s="25">
        <v>3</v>
      </c>
      <c r="S56" s="19"/>
    </row>
    <row r="57" spans="1:19" x14ac:dyDescent="0.35">
      <c r="A57" s="8"/>
      <c r="B57" s="27"/>
      <c r="C57" s="27"/>
      <c r="D57" s="30"/>
      <c r="E57" s="15"/>
      <c r="F57" s="25">
        <v>4</v>
      </c>
      <c r="G57" s="8"/>
      <c r="H57" s="27" t="str">
        <f>VLOOKUP(J57,Numbers!$A$1:K430,2,)</f>
        <v>Lauren</v>
      </c>
      <c r="I57" s="27" t="str">
        <f>VLOOKUP(J57,Numbers!$A$1:L430,3,)</f>
        <v>Oswald</v>
      </c>
      <c r="J57" s="30">
        <v>302</v>
      </c>
      <c r="K57" s="15">
        <v>9.2100000000000009</v>
      </c>
      <c r="L57" s="25">
        <v>4</v>
      </c>
      <c r="M57" s="8"/>
      <c r="N57" s="27" t="str">
        <f>VLOOKUP(P57,Numbers!$A$1:Q430,2,)</f>
        <v>Bethany</v>
      </c>
      <c r="O57" s="27" t="str">
        <f>VLOOKUP(P57,Numbers!$A$1:R430,3,)</f>
        <v>Swift</v>
      </c>
      <c r="P57" s="30">
        <v>258</v>
      </c>
      <c r="Q57" s="15">
        <v>9</v>
      </c>
      <c r="R57" s="25">
        <v>4</v>
      </c>
      <c r="S57" s="19"/>
    </row>
    <row r="58" spans="1:19" x14ac:dyDescent="0.35">
      <c r="A58" s="8"/>
      <c r="B58" s="27"/>
      <c r="C58" s="27"/>
      <c r="D58" s="61"/>
      <c r="E58" s="15"/>
      <c r="F58" s="25">
        <v>5</v>
      </c>
      <c r="G58" s="8"/>
      <c r="H58" s="27" t="str">
        <f>VLOOKUP(J58,Numbers!$A$1:K431,2,)</f>
        <v>Amy</v>
      </c>
      <c r="I58" s="27" t="str">
        <f>VLOOKUP(J58,Numbers!$A$1:L431,3,)</f>
        <v>Reeves</v>
      </c>
      <c r="J58" s="30">
        <v>252</v>
      </c>
      <c r="K58" s="15">
        <v>8.48</v>
      </c>
      <c r="L58" s="25">
        <v>5</v>
      </c>
      <c r="M58" s="8"/>
      <c r="N58" s="27"/>
      <c r="O58" s="27"/>
      <c r="P58" s="30"/>
      <c r="Q58" s="15"/>
      <c r="R58" s="25">
        <v>5</v>
      </c>
      <c r="S58" s="19"/>
    </row>
    <row r="59" spans="1:19" x14ac:dyDescent="0.35">
      <c r="A59" s="8"/>
      <c r="B59" s="27"/>
      <c r="C59" s="27"/>
      <c r="D59" s="30"/>
      <c r="E59" s="15"/>
      <c r="F59" s="25">
        <v>6</v>
      </c>
      <c r="G59" s="8"/>
      <c r="H59" s="27"/>
      <c r="I59" s="27"/>
      <c r="J59" s="30"/>
      <c r="K59" s="15"/>
      <c r="L59" s="25">
        <v>6</v>
      </c>
      <c r="M59" s="8"/>
      <c r="N59" s="27"/>
      <c r="O59" s="27"/>
      <c r="P59" s="30"/>
      <c r="Q59" s="15"/>
      <c r="R59" s="25">
        <v>6</v>
      </c>
      <c r="S59" s="19"/>
    </row>
    <row r="60" spans="1:19" ht="13.15" thickBot="1" x14ac:dyDescent="0.4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76"/>
    </row>
    <row r="62" spans="1:19" ht="13.15" x14ac:dyDescent="0.4">
      <c r="A62" s="1" t="s">
        <v>27</v>
      </c>
      <c r="D62" s="20"/>
    </row>
    <row r="63" spans="1:19" ht="13.15" thickBot="1" x14ac:dyDescent="0.4">
      <c r="B63" s="4" t="s">
        <v>1072</v>
      </c>
      <c r="C63" s="4"/>
      <c r="H63" s="4" t="s">
        <v>4</v>
      </c>
      <c r="I63" s="4"/>
      <c r="N63" s="4" t="s">
        <v>5</v>
      </c>
      <c r="O63" s="4"/>
    </row>
    <row r="64" spans="1:19" x14ac:dyDescent="0.35">
      <c r="A64" s="5"/>
      <c r="B64" s="6" t="s">
        <v>0</v>
      </c>
      <c r="C64" s="6"/>
      <c r="D64" s="67" t="s">
        <v>976</v>
      </c>
      <c r="E64" s="29" t="s">
        <v>1</v>
      </c>
      <c r="F64" s="7"/>
      <c r="G64" s="5"/>
      <c r="H64" s="6" t="s">
        <v>0</v>
      </c>
      <c r="I64" s="6"/>
      <c r="J64" s="67" t="s">
        <v>976</v>
      </c>
      <c r="K64" s="29" t="s">
        <v>1</v>
      </c>
      <c r="L64" s="7"/>
      <c r="M64" s="5"/>
      <c r="N64" s="6" t="s">
        <v>0</v>
      </c>
      <c r="O64" s="6"/>
      <c r="P64" s="67" t="s">
        <v>976</v>
      </c>
      <c r="Q64" s="29" t="s">
        <v>1</v>
      </c>
      <c r="R64" s="7"/>
    </row>
    <row r="65" spans="1:19" x14ac:dyDescent="0.35">
      <c r="A65" s="8"/>
      <c r="B65" s="27" t="str">
        <f>VLOOKUP(D65,Numbers!$A$1:E318,2,)</f>
        <v>Ethan</v>
      </c>
      <c r="C65" s="27" t="str">
        <f>VLOOKUP(D65,Numbers!$A$1:F318,3,)</f>
        <v>Flaherty</v>
      </c>
      <c r="D65" s="50">
        <v>273</v>
      </c>
      <c r="E65" s="14">
        <v>15.3</v>
      </c>
      <c r="F65" s="25">
        <v>1</v>
      </c>
      <c r="G65" s="12"/>
      <c r="H65" s="27" t="str">
        <f>VLOOKUP(J65,Numbers!$A$1:K318,2,)</f>
        <v>Harvey</v>
      </c>
      <c r="I65" s="27" t="str">
        <f>VLOOKUP(J65,Numbers!$A$1:L318,3,)</f>
        <v>Darroch</v>
      </c>
      <c r="J65" s="30">
        <v>285</v>
      </c>
      <c r="K65" s="14">
        <v>11.6</v>
      </c>
      <c r="L65" s="25">
        <v>1</v>
      </c>
      <c r="M65" s="12"/>
      <c r="N65" s="27" t="str">
        <f>VLOOKUP(P65,Numbers!$A$1:Q318,2,TRUE)</f>
        <v>Owen</v>
      </c>
      <c r="O65" s="27" t="str">
        <f>VLOOKUP(P65,Numbers!$A$1:R318,3,TRUE)</f>
        <v>Southern</v>
      </c>
      <c r="P65" s="30">
        <v>313</v>
      </c>
      <c r="Q65" s="14">
        <v>23.3</v>
      </c>
      <c r="R65" s="25">
        <v>1</v>
      </c>
    </row>
    <row r="66" spans="1:19" x14ac:dyDescent="0.35">
      <c r="A66" s="8"/>
      <c r="B66" s="27" t="str">
        <f>VLOOKUP(D66,Numbers!$A$1:E319,2,)</f>
        <v>James</v>
      </c>
      <c r="C66" s="27" t="str">
        <f>VLOOKUP(D66,Numbers!$A$1:F319,3,)</f>
        <v>Brandao</v>
      </c>
      <c r="D66" s="30">
        <v>291</v>
      </c>
      <c r="E66" s="14">
        <v>18.3</v>
      </c>
      <c r="F66" s="25">
        <v>2</v>
      </c>
      <c r="G66" s="12"/>
      <c r="H66" s="27" t="str">
        <f>VLOOKUP(J66,Numbers!$A$1:K319,2,)</f>
        <v>Thomas</v>
      </c>
      <c r="I66" s="27" t="str">
        <f>VLOOKUP(J66,Numbers!$A$1:L319,3,)</f>
        <v>Eccleson</v>
      </c>
      <c r="J66" s="30">
        <v>324</v>
      </c>
      <c r="K66" s="14">
        <v>11.8</v>
      </c>
      <c r="L66" s="25">
        <v>2</v>
      </c>
      <c r="M66" s="12"/>
      <c r="N66" s="27" t="str">
        <f>VLOOKUP(P66,Numbers!$A$1:Q319,2,TRUE)</f>
        <v>Joseph</v>
      </c>
      <c r="O66" s="27" t="str">
        <f>VLOOKUP(P66,Numbers!$A$1:R319,3,TRUE)</f>
        <v>Stuart</v>
      </c>
      <c r="P66" s="30">
        <v>296</v>
      </c>
      <c r="Q66" s="14">
        <v>23.5</v>
      </c>
      <c r="R66" s="25">
        <v>2</v>
      </c>
    </row>
    <row r="67" spans="1:19" x14ac:dyDescent="0.35">
      <c r="A67" s="8"/>
      <c r="B67" s="27"/>
      <c r="C67" s="27"/>
      <c r="D67" s="30"/>
      <c r="E67" s="14"/>
      <c r="F67" s="25">
        <v>3</v>
      </c>
      <c r="G67" s="12"/>
      <c r="H67" s="27" t="str">
        <f>VLOOKUP(J67,Numbers!$A$1:K320,2,)</f>
        <v>Joseph</v>
      </c>
      <c r="I67" s="27" t="str">
        <f>VLOOKUP(J67,Numbers!$A$1:L320,3,)</f>
        <v>Stuart</v>
      </c>
      <c r="J67" s="30">
        <v>296</v>
      </c>
      <c r="K67" s="14">
        <v>11.8</v>
      </c>
      <c r="L67" s="25">
        <v>3</v>
      </c>
      <c r="M67" s="12"/>
      <c r="N67" s="27" t="str">
        <f>VLOOKUP(P67,Numbers!$A$1:Q320,2,TRUE)</f>
        <v>Thomas</v>
      </c>
      <c r="O67" s="27" t="str">
        <f>VLOOKUP(P67,Numbers!$A$1:R320,3,TRUE)</f>
        <v>Eccleson</v>
      </c>
      <c r="P67" s="30">
        <v>324</v>
      </c>
      <c r="Q67" s="14">
        <v>24.1</v>
      </c>
      <c r="R67" s="25">
        <v>3</v>
      </c>
    </row>
    <row r="68" spans="1:19" x14ac:dyDescent="0.35">
      <c r="A68" s="8"/>
      <c r="B68" s="27"/>
      <c r="C68" s="27"/>
      <c r="D68" s="61"/>
      <c r="E68" s="14"/>
      <c r="F68" s="25">
        <v>4</v>
      </c>
      <c r="G68" s="12"/>
      <c r="H68" s="27" t="str">
        <f>VLOOKUP(J68,Numbers!$A$1:K321,2,)</f>
        <v>Callum</v>
      </c>
      <c r="I68" s="27" t="str">
        <f>VLOOKUP(J68,Numbers!$A$1:L321,3,)</f>
        <v>Garvey</v>
      </c>
      <c r="J68" s="30">
        <v>259</v>
      </c>
      <c r="K68" s="14">
        <v>12</v>
      </c>
      <c r="L68" s="25">
        <v>4</v>
      </c>
      <c r="M68" s="12"/>
      <c r="N68" s="27" t="str">
        <f>VLOOKUP(P68,Numbers!$A$1:Q321,2,TRUE)</f>
        <v>Sam</v>
      </c>
      <c r="O68" s="27" t="str">
        <f>VLOOKUP(P68,Numbers!$A$1:R321,3,TRUE)</f>
        <v>Croft</v>
      </c>
      <c r="P68" s="30">
        <v>319</v>
      </c>
      <c r="Q68" s="14">
        <v>25.6</v>
      </c>
      <c r="R68" s="25">
        <v>4</v>
      </c>
    </row>
    <row r="69" spans="1:19" x14ac:dyDescent="0.35">
      <c r="A69" s="8"/>
      <c r="B69" s="27"/>
      <c r="C69" s="27"/>
      <c r="D69" s="30"/>
      <c r="E69" s="14"/>
      <c r="F69" s="25">
        <v>5</v>
      </c>
      <c r="G69" s="12"/>
      <c r="H69" s="27" t="str">
        <f>VLOOKUP(J69,Numbers!$A$1:K322,2,)</f>
        <v>Luke</v>
      </c>
      <c r="I69" s="27" t="str">
        <f>VLOOKUP(J69,Numbers!$A$1:L322,3,)</f>
        <v>Suarez</v>
      </c>
      <c r="J69" s="50">
        <v>305</v>
      </c>
      <c r="K69" s="14">
        <v>12.1</v>
      </c>
      <c r="L69" s="25">
        <v>5</v>
      </c>
      <c r="M69" s="12"/>
      <c r="N69" s="27" t="str">
        <f>VLOOKUP(P69,Numbers!$A$1:Q322,2,TRUE)</f>
        <v>Joshua</v>
      </c>
      <c r="O69" s="27" t="str">
        <f>VLOOKUP(P69,Numbers!$A$1:R322,3,TRUE)</f>
        <v>Bankier</v>
      </c>
      <c r="P69" s="50">
        <v>298</v>
      </c>
      <c r="Q69" s="14">
        <v>27.5</v>
      </c>
      <c r="R69" s="25">
        <v>5</v>
      </c>
    </row>
    <row r="70" spans="1:19" x14ac:dyDescent="0.35">
      <c r="A70" s="8"/>
      <c r="B70" s="27"/>
      <c r="C70" s="27"/>
      <c r="D70" s="30"/>
      <c r="E70" s="14"/>
      <c r="F70" s="25">
        <v>6</v>
      </c>
      <c r="G70" s="12"/>
      <c r="H70" s="27" t="str">
        <f>VLOOKUP(J70,Numbers!$A$1:K323,2,)</f>
        <v>Ethan</v>
      </c>
      <c r="I70" s="27" t="str">
        <f>VLOOKUP(J70,Numbers!$A$1:L323,3,)</f>
        <v>Harrison</v>
      </c>
      <c r="J70" s="30">
        <v>272</v>
      </c>
      <c r="K70" s="14">
        <v>12.3</v>
      </c>
      <c r="L70" s="25">
        <v>6</v>
      </c>
      <c r="M70" s="12"/>
      <c r="N70" s="27"/>
      <c r="O70" s="27"/>
      <c r="P70" s="30"/>
      <c r="Q70" s="14"/>
      <c r="R70" s="25">
        <v>6</v>
      </c>
    </row>
    <row r="71" spans="1:19" x14ac:dyDescent="0.35">
      <c r="A71" s="8"/>
      <c r="B71" s="27"/>
      <c r="C71" s="27"/>
      <c r="D71" s="30"/>
      <c r="E71" s="14"/>
      <c r="F71" s="25">
        <v>7</v>
      </c>
      <c r="G71" s="12"/>
      <c r="H71" s="27" t="str">
        <f>VLOOKUP(J71,Numbers!$A$1:K324,2,)</f>
        <v>Daniel</v>
      </c>
      <c r="I71" s="27" t="str">
        <f>VLOOKUP(J71,Numbers!$A$1:L324,3,)</f>
        <v>Cope</v>
      </c>
      <c r="J71" s="61">
        <v>266</v>
      </c>
      <c r="K71" s="14">
        <v>12.9</v>
      </c>
      <c r="L71" s="25">
        <v>7</v>
      </c>
      <c r="M71" s="12"/>
      <c r="N71" s="27"/>
      <c r="O71" s="27"/>
      <c r="P71" s="61"/>
      <c r="Q71" s="14"/>
      <c r="R71" s="25">
        <v>7</v>
      </c>
    </row>
    <row r="72" spans="1:19" x14ac:dyDescent="0.35">
      <c r="A72" s="8"/>
      <c r="B72" s="27"/>
      <c r="C72" s="27"/>
      <c r="D72" s="30"/>
      <c r="E72" s="14"/>
      <c r="F72" s="25">
        <v>8</v>
      </c>
      <c r="G72" s="12"/>
      <c r="H72" s="27" t="str">
        <f>VLOOKUP(J72,Numbers!$A$1:K325,2,)</f>
        <v>Daniel</v>
      </c>
      <c r="I72" s="27" t="str">
        <f>VLOOKUP(J72,Numbers!$A$1:L325,3,)</f>
        <v>Swainston</v>
      </c>
      <c r="J72" s="30">
        <v>265</v>
      </c>
      <c r="K72" s="14">
        <v>12.9</v>
      </c>
      <c r="L72" s="25">
        <v>8</v>
      </c>
      <c r="M72" s="12"/>
      <c r="N72" s="27"/>
      <c r="O72" s="27"/>
      <c r="P72" s="30"/>
      <c r="Q72" s="14"/>
      <c r="R72" s="25">
        <v>8</v>
      </c>
      <c r="S72" s="21"/>
    </row>
    <row r="73" spans="1:19" x14ac:dyDescent="0.35">
      <c r="A73" s="8"/>
      <c r="B73" s="27" t="str">
        <f>IF(D73="","",IF(HLOOKUP(D73,#REF!,2,FALSE)="","Name?",HLOOKUP(D73,#REF!,2,FALSE)))</f>
        <v/>
      </c>
      <c r="C73" s="27"/>
      <c r="D73" s="30"/>
      <c r="E73" s="14"/>
      <c r="F73" s="25"/>
      <c r="G73" s="12"/>
      <c r="H73" s="27"/>
      <c r="I73" s="27"/>
      <c r="J73" s="30"/>
      <c r="K73" s="14"/>
      <c r="L73" s="25"/>
      <c r="M73" s="12"/>
      <c r="N73" s="27"/>
      <c r="O73" s="27"/>
      <c r="P73" s="30"/>
      <c r="Q73" s="14"/>
      <c r="R73" s="25"/>
      <c r="S73" s="21"/>
    </row>
    <row r="74" spans="1:19" ht="13.15" thickBot="1" x14ac:dyDescent="0.4">
      <c r="A74" s="8"/>
      <c r="B74" s="27" t="str">
        <f>IF(D74="","",IF(HLOOKUP(D74,#REF!,2,FALSE)="","Name?",HLOOKUP(D74,#REF!,2,FALSE)))</f>
        <v/>
      </c>
      <c r="C74" s="27"/>
      <c r="D74" s="30"/>
      <c r="E74" s="14"/>
      <c r="F74" s="25"/>
      <c r="G74" s="12"/>
      <c r="H74" s="27"/>
      <c r="I74" s="27"/>
      <c r="J74" s="30"/>
      <c r="K74" s="14"/>
      <c r="L74" s="25"/>
      <c r="M74" s="9"/>
      <c r="N74" s="84" t="s">
        <v>535</v>
      </c>
      <c r="O74" s="84"/>
      <c r="P74" s="9"/>
      <c r="Q74" s="9"/>
      <c r="R74" s="85"/>
      <c r="S74" s="21"/>
    </row>
    <row r="75" spans="1:19" x14ac:dyDescent="0.35">
      <c r="A75" s="8"/>
      <c r="B75" s="27" t="str">
        <f>IF(D75="","",IF(HLOOKUP(D75,#REF!,2,FALSE)="","Name?",HLOOKUP(D75,#REF!,2,FALSE)))</f>
        <v/>
      </c>
      <c r="C75" s="27"/>
      <c r="D75" s="61"/>
      <c r="E75" s="14"/>
      <c r="F75" s="25"/>
      <c r="G75" s="12"/>
      <c r="H75" s="27"/>
      <c r="I75" s="27"/>
      <c r="J75" s="30"/>
      <c r="K75" s="14"/>
      <c r="L75" s="25"/>
      <c r="M75" s="5"/>
      <c r="N75" s="6" t="s">
        <v>0</v>
      </c>
      <c r="O75" s="6"/>
      <c r="P75" s="67" t="s">
        <v>976</v>
      </c>
      <c r="Q75" s="29" t="s">
        <v>1</v>
      </c>
      <c r="R75" s="7"/>
      <c r="S75" s="21"/>
    </row>
    <row r="76" spans="1:19" x14ac:dyDescent="0.35">
      <c r="A76" s="8"/>
      <c r="B76" s="27" t="str">
        <f>IF(D76="","",IF(HLOOKUP(D76,#REF!,2,FALSE)="","Name?",HLOOKUP(D76,#REF!,2,FALSE)))</f>
        <v/>
      </c>
      <c r="C76" s="27"/>
      <c r="D76" s="61"/>
      <c r="E76" s="14"/>
      <c r="F76" s="25"/>
      <c r="G76" s="12"/>
      <c r="H76" s="27" t="str">
        <f>IF(J76="","",IF(HLOOKUP(J76,#REF!,4,FALSE)="","Name?",HLOOKUP(J76,#REF!,4,FALSE)))</f>
        <v/>
      </c>
      <c r="I76" s="27"/>
      <c r="J76" s="30"/>
      <c r="K76" s="14"/>
      <c r="L76" s="25"/>
      <c r="M76" s="12"/>
      <c r="N76" s="27" t="str">
        <f>VLOOKUP(P76,Numbers!$A$1:W318,2,)</f>
        <v>Jack</v>
      </c>
      <c r="O76" s="27" t="str">
        <f>VLOOKUP(P76,Numbers!$A$1:X318,3,)</f>
        <v>Gilland</v>
      </c>
      <c r="P76" s="30">
        <v>290</v>
      </c>
      <c r="Q76" s="14">
        <v>52.5</v>
      </c>
      <c r="R76" s="25">
        <v>1</v>
      </c>
      <c r="S76" s="21"/>
    </row>
    <row r="77" spans="1:19" x14ac:dyDescent="0.35">
      <c r="A77" s="8"/>
      <c r="B77" s="27" t="str">
        <f>IF(D77="","",IF(HLOOKUP(D77,#REF!,2,FALSE)="","Name?",HLOOKUP(D77,#REF!,2,FALSE)))</f>
        <v/>
      </c>
      <c r="C77" s="27"/>
      <c r="D77" s="30"/>
      <c r="E77" s="14"/>
      <c r="F77" s="25"/>
      <c r="G77" s="12"/>
      <c r="H77" s="27" t="str">
        <f>IF(J77="","",IF(HLOOKUP(J77,#REF!,4,FALSE)="","Name?",HLOOKUP(J77,#REF!,4,FALSE)))</f>
        <v/>
      </c>
      <c r="I77" s="27"/>
      <c r="J77" s="30"/>
      <c r="K77" s="14"/>
      <c r="L77" s="25"/>
      <c r="M77" s="12"/>
      <c r="N77" s="27" t="str">
        <f>VLOOKUP(P77,Numbers!$A$1:W319,2,)</f>
        <v>Joe</v>
      </c>
      <c r="O77" s="27" t="str">
        <f>VLOOKUP(P77,Numbers!$A$1:X319,3,)</f>
        <v>Turnbull</v>
      </c>
      <c r="P77" s="30">
        <v>294</v>
      </c>
      <c r="Q77" s="14">
        <v>54.2</v>
      </c>
      <c r="R77" s="25">
        <v>2</v>
      </c>
      <c r="S77" s="21"/>
    </row>
    <row r="78" spans="1:19" x14ac:dyDescent="0.35">
      <c r="A78" s="8"/>
      <c r="B78" s="27" t="str">
        <f>IF(D78="","",IF(HLOOKUP(D78,#REF!,2,FALSE)="","Name?",HLOOKUP(D78,#REF!,2,FALSE)))</f>
        <v/>
      </c>
      <c r="C78" s="27"/>
      <c r="D78" s="50"/>
      <c r="E78" s="14"/>
      <c r="F78" s="25"/>
      <c r="G78" s="12"/>
      <c r="H78" s="27" t="str">
        <f>IF(J78="","",IF(HLOOKUP(J78,#REF!,4,FALSE)="","Name?",HLOOKUP(J78,#REF!,4,FALSE)))</f>
        <v/>
      </c>
      <c r="I78" s="27"/>
      <c r="J78" s="61"/>
      <c r="K78" s="14"/>
      <c r="L78" s="25"/>
      <c r="M78" s="12"/>
      <c r="N78" s="27" t="str">
        <f>VLOOKUP(P78,Numbers!$A$1:W320,2,)</f>
        <v>Ethan</v>
      </c>
      <c r="O78" s="27" t="str">
        <f>VLOOKUP(P78,Numbers!$A$1:X320,3,)</f>
        <v>Harrison</v>
      </c>
      <c r="P78" s="30">
        <v>272</v>
      </c>
      <c r="Q78" s="14">
        <v>55.6</v>
      </c>
      <c r="R78" s="25">
        <v>3</v>
      </c>
      <c r="S78" s="21"/>
    </row>
    <row r="79" spans="1:19" x14ac:dyDescent="0.35">
      <c r="A79" s="8"/>
      <c r="B79" s="27" t="str">
        <f>IF(D79="","",IF(HLOOKUP(D79,#REF!,2,FALSE)="","Name?",HLOOKUP(D79,#REF!,2,FALSE)))</f>
        <v/>
      </c>
      <c r="C79" s="27"/>
      <c r="D79" s="30"/>
      <c r="E79" s="14"/>
      <c r="F79" s="25"/>
      <c r="G79" s="12"/>
      <c r="H79" s="27" t="str">
        <f>IF(J79="","",IF(HLOOKUP(J79,#REF!,4,FALSE)="","Name?",HLOOKUP(J79,#REF!,4,FALSE)))</f>
        <v/>
      </c>
      <c r="I79" s="27"/>
      <c r="J79" s="30"/>
      <c r="K79" s="14"/>
      <c r="L79" s="25"/>
      <c r="M79" s="12"/>
      <c r="N79" s="27" t="str">
        <f>VLOOKUP(P79,Numbers!$A$1:W321,2,)</f>
        <v>Flynn</v>
      </c>
      <c r="O79" s="27" t="str">
        <f>VLOOKUP(P79,Numbers!$A$1:X321,3,)</f>
        <v>Jones</v>
      </c>
      <c r="P79" s="30">
        <v>277</v>
      </c>
      <c r="Q79" s="14">
        <v>57</v>
      </c>
      <c r="R79" s="25">
        <v>4</v>
      </c>
      <c r="S79" s="21"/>
    </row>
    <row r="80" spans="1:19" x14ac:dyDescent="0.35">
      <c r="A80" s="8"/>
      <c r="B80" s="27" t="str">
        <f>IF(D80="","",IF(HLOOKUP(D80,#REF!,2,FALSE)="","Name?",HLOOKUP(D80,#REF!,2,FALSE)))</f>
        <v/>
      </c>
      <c r="C80" s="27"/>
      <c r="D80" s="30"/>
      <c r="E80" s="14"/>
      <c r="F80" s="25"/>
      <c r="G80" s="12"/>
      <c r="H80" s="27" t="str">
        <f>IF(J80="","",IF(HLOOKUP(J80,#REF!,4,FALSE)="","Name?",HLOOKUP(J80,#REF!,4,FALSE)))</f>
        <v/>
      </c>
      <c r="I80" s="27"/>
      <c r="J80" s="30"/>
      <c r="K80" s="14"/>
      <c r="L80" s="25"/>
      <c r="M80" s="12"/>
      <c r="N80" s="27" t="str">
        <f>VLOOKUP(P80,Numbers!$A$1:W322,2,)</f>
        <v>Joshua</v>
      </c>
      <c r="O80" s="27" t="str">
        <f>VLOOKUP(P80,Numbers!$A$1:X322,3,)</f>
        <v>Bankier</v>
      </c>
      <c r="P80" s="50">
        <v>298</v>
      </c>
      <c r="Q80" s="14">
        <v>59.9</v>
      </c>
      <c r="R80" s="25">
        <v>5</v>
      </c>
      <c r="S80" s="21"/>
    </row>
    <row r="81" spans="1:19" x14ac:dyDescent="0.35">
      <c r="A81" s="8"/>
      <c r="B81" s="27" t="str">
        <f>IF(D81="","",IF(HLOOKUP(D81,#REF!,2,FALSE)="","Name?",HLOOKUP(D81,#REF!,2,FALSE)))</f>
        <v/>
      </c>
      <c r="C81" s="27"/>
      <c r="D81" s="30"/>
      <c r="E81" s="14"/>
      <c r="F81" s="25"/>
      <c r="G81" s="12"/>
      <c r="H81" s="27" t="str">
        <f>IF(J81="","",IF(HLOOKUP(J81,#REF!,4,FALSE)="","Name?",HLOOKUP(J81,#REF!,4,FALSE)))</f>
        <v/>
      </c>
      <c r="I81" s="27"/>
      <c r="J81" s="30"/>
      <c r="K81" s="14"/>
      <c r="L81" s="25"/>
      <c r="M81" s="12"/>
      <c r="N81" s="27"/>
      <c r="O81" s="27"/>
      <c r="P81" s="30"/>
      <c r="Q81" s="14"/>
      <c r="R81" s="25">
        <v>6</v>
      </c>
      <c r="S81" s="21"/>
    </row>
    <row r="82" spans="1:19" x14ac:dyDescent="0.35">
      <c r="A82" s="8"/>
      <c r="B82" s="27" t="str">
        <f>IF(D82="","",IF(HLOOKUP(D82,#REF!,2,FALSE)="","Name?",HLOOKUP(D82,#REF!,2,FALSE)))</f>
        <v/>
      </c>
      <c r="C82" s="27"/>
      <c r="D82" s="30"/>
      <c r="E82" s="14"/>
      <c r="F82" s="25"/>
      <c r="G82" s="12"/>
      <c r="H82" s="27" t="str">
        <f>IF(J82="","",IF(HLOOKUP(J82,#REF!,4,FALSE)="","Name?",HLOOKUP(J82,#REF!,4,FALSE)))</f>
        <v/>
      </c>
      <c r="I82" s="27"/>
      <c r="J82" s="30"/>
      <c r="K82" s="14"/>
      <c r="L82" s="25"/>
      <c r="M82" s="12"/>
      <c r="N82" s="27"/>
      <c r="O82" s="27"/>
      <c r="P82" s="61"/>
      <c r="Q82" s="14"/>
      <c r="R82" s="25">
        <v>7</v>
      </c>
      <c r="S82" s="21"/>
    </row>
    <row r="83" spans="1:19" x14ac:dyDescent="0.35">
      <c r="A83" s="8"/>
      <c r="B83" s="27" t="str">
        <f>IF(D83="","",IF(HLOOKUP(D83,#REF!,2,FALSE)="","Name?",HLOOKUP(D83,#REF!,2,FALSE)))</f>
        <v/>
      </c>
      <c r="C83" s="27"/>
      <c r="D83" s="30"/>
      <c r="E83" s="14"/>
      <c r="F83" s="25"/>
      <c r="G83" s="12"/>
      <c r="H83" s="27" t="str">
        <f>IF(J83="","",IF(HLOOKUP(J83,#REF!,4,FALSE)="","Name?",HLOOKUP(J83,#REF!,4,FALSE)))</f>
        <v/>
      </c>
      <c r="I83" s="27"/>
      <c r="J83" s="30"/>
      <c r="K83" s="14"/>
      <c r="L83" s="25"/>
      <c r="M83" s="12"/>
      <c r="N83" s="27" t="str">
        <f>IF(P83="","",IF(HLOOKUP(P83,#REF!,4,FALSE)="","Name?",HLOOKUP(P83,#REF!,4,FALSE)))</f>
        <v/>
      </c>
      <c r="O83" s="27"/>
      <c r="P83" s="30"/>
      <c r="Q83" s="14"/>
      <c r="R83" s="25"/>
      <c r="S83" s="21"/>
    </row>
    <row r="84" spans="1:19" ht="13.15" thickBot="1" x14ac:dyDescent="0.4">
      <c r="A84" s="8"/>
      <c r="B84" s="27" t="str">
        <f>IF(D84="","",IF(HLOOKUP(D84,#REF!,2,FALSE)="","Name?",HLOOKUP(D84,#REF!,2,FALSE)))</f>
        <v/>
      </c>
      <c r="C84" s="27"/>
      <c r="D84" s="30"/>
      <c r="E84" s="14"/>
      <c r="F84" s="25"/>
      <c r="G84" s="12"/>
      <c r="H84" s="27" t="str">
        <f>IF(J84="","",IF(HLOOKUP(J84,#REF!,4,FALSE)="","Name?",HLOOKUP(J84,#REF!,4,FALSE)))</f>
        <v/>
      </c>
      <c r="I84" s="27"/>
      <c r="J84" s="30"/>
      <c r="K84" s="14"/>
      <c r="L84" s="25"/>
      <c r="M84" s="9"/>
      <c r="N84" s="84" t="s">
        <v>1073</v>
      </c>
      <c r="O84" s="84"/>
      <c r="P84" s="9"/>
      <c r="Q84" s="9"/>
      <c r="R84" s="85"/>
      <c r="S84" s="21"/>
    </row>
    <row r="85" spans="1:19" x14ac:dyDescent="0.35">
      <c r="A85" s="8"/>
      <c r="B85" s="27" t="str">
        <f>IF(D85="","",IF(HLOOKUP(D85,#REF!,2,FALSE)="","Name?",HLOOKUP(D85,#REF!,2,FALSE)))</f>
        <v/>
      </c>
      <c r="C85" s="27"/>
      <c r="D85" s="30"/>
      <c r="E85" s="14"/>
      <c r="F85" s="25"/>
      <c r="G85" s="12"/>
      <c r="H85" s="27" t="str">
        <f>IF(J85="","",IF(HLOOKUP(J85,#REF!,4,FALSE)="","Name?",HLOOKUP(J85,#REF!,4,FALSE)))</f>
        <v/>
      </c>
      <c r="I85" s="27"/>
      <c r="J85" s="30"/>
      <c r="K85" s="14"/>
      <c r="L85" s="25"/>
      <c r="M85" s="5"/>
      <c r="N85" s="6" t="s">
        <v>0</v>
      </c>
      <c r="O85" s="6"/>
      <c r="P85" s="67" t="s">
        <v>976</v>
      </c>
      <c r="Q85" s="29" t="s">
        <v>1</v>
      </c>
      <c r="R85" s="7"/>
      <c r="S85" s="21"/>
    </row>
    <row r="86" spans="1:19" x14ac:dyDescent="0.35">
      <c r="A86" s="8"/>
      <c r="B86" s="27" t="str">
        <f>IF(D86="","",IF(HLOOKUP(D86,#REF!,2,FALSE)="","Name?",HLOOKUP(D86,#REF!,2,FALSE)))</f>
        <v/>
      </c>
      <c r="C86" s="27"/>
      <c r="D86" s="30"/>
      <c r="E86" s="14"/>
      <c r="F86" s="25"/>
      <c r="G86" s="12"/>
      <c r="H86" s="27" t="str">
        <f>IF(J86="","",IF(HLOOKUP(J86,#REF!,4,FALSE)="","Name?",HLOOKUP(J86,#REF!,4,FALSE)))</f>
        <v/>
      </c>
      <c r="I86" s="27"/>
      <c r="J86" s="30"/>
      <c r="K86" s="14"/>
      <c r="L86" s="25"/>
      <c r="M86" s="12"/>
      <c r="N86" s="27" t="str">
        <f>VLOOKUP(P86,Numbers!$A$1:W356,2,TRUE)</f>
        <v>Joe</v>
      </c>
      <c r="O86" s="27" t="str">
        <f>VLOOKUP(P86,Numbers!$A$1:X356,3,TRUE)</f>
        <v>Turnbull</v>
      </c>
      <c r="P86" s="30">
        <v>294</v>
      </c>
      <c r="Q86" s="14">
        <v>59.8</v>
      </c>
      <c r="R86" s="25">
        <v>1</v>
      </c>
      <c r="S86" s="21"/>
    </row>
    <row r="87" spans="1:19" x14ac:dyDescent="0.35">
      <c r="A87" s="8"/>
      <c r="B87" s="27" t="str">
        <f>IF(D87="","",IF(HLOOKUP(D87,#REF!,2,FALSE)="","Name?",HLOOKUP(D87,#REF!,2,FALSE)))</f>
        <v/>
      </c>
      <c r="C87" s="27"/>
      <c r="D87" s="30"/>
      <c r="E87" s="14"/>
      <c r="F87" s="25"/>
      <c r="G87" s="12"/>
      <c r="H87" s="27" t="str">
        <f>IF(J87="","",IF(HLOOKUP(J87,#REF!,4,FALSE)="","Name?",HLOOKUP(J87,#REF!,4,FALSE)))</f>
        <v/>
      </c>
      <c r="I87" s="27"/>
      <c r="J87" s="30"/>
      <c r="K87" s="14"/>
      <c r="L87" s="25"/>
      <c r="M87" s="12"/>
      <c r="N87" s="27" t="str">
        <f>VLOOKUP(P87,Numbers!$A$1:W357,2,TRUE)</f>
        <v>Drumayne</v>
      </c>
      <c r="O87" s="27" t="str">
        <f>VLOOKUP(P87,Numbers!$A$1:X357,3,TRUE)</f>
        <v>Moore</v>
      </c>
      <c r="P87" s="30">
        <v>267</v>
      </c>
      <c r="Q87" s="14">
        <v>71.900000000000006</v>
      </c>
      <c r="R87" s="25">
        <v>2</v>
      </c>
      <c r="S87" s="21"/>
    </row>
    <row r="88" spans="1:19" x14ac:dyDescent="0.35">
      <c r="A88" s="8"/>
      <c r="B88" s="27" t="str">
        <f>IF(D88="","",IF(HLOOKUP(D88,#REF!,2,FALSE)="","Name?",HLOOKUP(D88,#REF!,2,FALSE)))</f>
        <v/>
      </c>
      <c r="C88" s="27"/>
      <c r="D88" s="30"/>
      <c r="E88" s="14"/>
      <c r="F88" s="25"/>
      <c r="G88" s="12"/>
      <c r="H88" s="27" t="str">
        <f>IF(J88="","",IF(HLOOKUP(J88,#REF!,4,FALSE)="","Name?",HLOOKUP(J88,#REF!,4,FALSE)))</f>
        <v/>
      </c>
      <c r="I88" s="27"/>
      <c r="J88" s="30"/>
      <c r="K88" s="14"/>
      <c r="L88" s="25"/>
      <c r="M88" s="12"/>
      <c r="N88" s="27"/>
      <c r="O88" s="27"/>
      <c r="P88" s="30"/>
      <c r="Q88" s="14"/>
      <c r="R88" s="25">
        <v>3</v>
      </c>
      <c r="S88" s="21"/>
    </row>
    <row r="89" spans="1:19" ht="13.15" thickBot="1" x14ac:dyDescent="0.4">
      <c r="A89" s="10"/>
      <c r="B89" s="11"/>
      <c r="C89" s="11"/>
      <c r="D89" s="11"/>
      <c r="E89" s="18"/>
      <c r="F89" s="73"/>
      <c r="G89" s="74"/>
      <c r="H89" s="11"/>
      <c r="I89" s="11"/>
      <c r="J89" s="11"/>
      <c r="K89" s="18"/>
      <c r="L89" s="73"/>
      <c r="M89" s="11"/>
      <c r="N89" s="11"/>
      <c r="O89" s="11"/>
      <c r="P89" s="11"/>
      <c r="Q89" s="18"/>
      <c r="R89" s="75"/>
    </row>
    <row r="90" spans="1:19" x14ac:dyDescent="0.35">
      <c r="A90" s="9"/>
      <c r="B90" s="9"/>
      <c r="C90" s="9"/>
      <c r="D90" s="9"/>
      <c r="E90" s="14"/>
      <c r="F90" s="19"/>
      <c r="G90" s="21"/>
      <c r="H90" s="9"/>
      <c r="I90" s="9"/>
      <c r="J90" s="9"/>
      <c r="K90" s="14"/>
      <c r="L90" s="19"/>
      <c r="M90" s="9"/>
      <c r="N90" s="9"/>
      <c r="O90" s="9"/>
      <c r="P90" s="9"/>
      <c r="Q90" s="14"/>
      <c r="R90" s="19"/>
    </row>
    <row r="91" spans="1:19" ht="13.15" x14ac:dyDescent="0.4">
      <c r="A91" s="1" t="str">
        <f>A62</f>
        <v>Inter Boys</v>
      </c>
      <c r="S91" s="21"/>
    </row>
    <row r="92" spans="1:19" ht="13.15" thickBot="1" x14ac:dyDescent="0.4">
      <c r="B92" s="4" t="s">
        <v>6</v>
      </c>
      <c r="C92" s="4"/>
      <c r="H92" s="69" t="s">
        <v>7</v>
      </c>
      <c r="I92" s="69"/>
      <c r="N92" s="4" t="s">
        <v>1070</v>
      </c>
      <c r="O92" s="4"/>
    </row>
    <row r="93" spans="1:19" x14ac:dyDescent="0.35">
      <c r="A93" s="5"/>
      <c r="B93" s="6" t="s">
        <v>0</v>
      </c>
      <c r="C93" s="6"/>
      <c r="D93" s="67" t="s">
        <v>976</v>
      </c>
      <c r="E93" s="29" t="s">
        <v>1</v>
      </c>
      <c r="F93" s="7"/>
      <c r="G93" s="5"/>
      <c r="H93" s="6" t="s">
        <v>0</v>
      </c>
      <c r="I93" s="6"/>
      <c r="J93" s="67" t="s">
        <v>976</v>
      </c>
      <c r="K93" s="29" t="s">
        <v>1</v>
      </c>
      <c r="L93" s="7"/>
      <c r="M93" s="5"/>
      <c r="N93" s="6" t="s">
        <v>0</v>
      </c>
      <c r="O93" s="6"/>
      <c r="P93" s="67" t="s">
        <v>976</v>
      </c>
      <c r="Q93" s="29" t="s">
        <v>1</v>
      </c>
      <c r="R93" s="7"/>
    </row>
    <row r="94" spans="1:19" x14ac:dyDescent="0.35">
      <c r="A94" s="8"/>
      <c r="B94" s="27" t="str">
        <f>VLOOKUP(D94,Numbers!$A$1:E356,2,)</f>
        <v>Mackenzie</v>
      </c>
      <c r="C94" s="27" t="str">
        <f>VLOOKUP(D94,Numbers!$A$1:F356,3,)</f>
        <v>Woodward</v>
      </c>
      <c r="D94" s="50">
        <v>306</v>
      </c>
      <c r="E94" s="68" t="s">
        <v>1153</v>
      </c>
      <c r="F94" s="25">
        <v>1</v>
      </c>
      <c r="G94" s="8"/>
      <c r="H94" s="27" t="str">
        <f>VLOOKUP(J94,Numbers!$A$1:K356,2,)</f>
        <v>Jamie</v>
      </c>
      <c r="I94" s="27" t="str">
        <f>VLOOKUP(J94,Numbers!$A$1:L356,3,)</f>
        <v>Ford</v>
      </c>
      <c r="J94" s="50">
        <v>292</v>
      </c>
      <c r="K94" s="62" t="s">
        <v>419</v>
      </c>
      <c r="L94" s="25">
        <v>1</v>
      </c>
      <c r="M94" s="8"/>
      <c r="N94" s="27" t="str">
        <f>VLOOKUP(P94,Numbers!$A$1:Q356,2,)</f>
        <v>James</v>
      </c>
      <c r="O94" s="27" t="str">
        <f>VLOOKUP(P94,Numbers!$A$1:R356,3,)</f>
        <v>Brandao</v>
      </c>
      <c r="P94" s="30">
        <v>291</v>
      </c>
      <c r="Q94" s="15">
        <v>2.4</v>
      </c>
      <c r="R94" s="25">
        <v>1</v>
      </c>
    </row>
    <row r="95" spans="1:19" x14ac:dyDescent="0.35">
      <c r="A95" s="8"/>
      <c r="B95" s="27" t="str">
        <f>VLOOKUP(D95,Numbers!$A$1:E357,2,)</f>
        <v>Charlie</v>
      </c>
      <c r="C95" s="27" t="str">
        <f>VLOOKUP(D95,Numbers!$A$1:F357,3,)</f>
        <v>Roberts</v>
      </c>
      <c r="D95" s="30">
        <v>260</v>
      </c>
      <c r="E95" s="68" t="s">
        <v>1154</v>
      </c>
      <c r="F95" s="25">
        <v>2</v>
      </c>
      <c r="G95" s="8"/>
      <c r="H95" s="27" t="str">
        <f>VLOOKUP(J95,Numbers!$A$1:K357,2,)</f>
        <v>Thomas</v>
      </c>
      <c r="I95" s="27" t="str">
        <f>VLOOKUP(J95,Numbers!$A$1:L357,3,)</f>
        <v>Corcoran</v>
      </c>
      <c r="J95" s="30">
        <v>325</v>
      </c>
      <c r="K95" s="62" t="s">
        <v>1124</v>
      </c>
      <c r="L95" s="25">
        <v>2</v>
      </c>
      <c r="M95" s="8"/>
      <c r="N95" s="27" t="str">
        <f>VLOOKUP(P95,Numbers!$A$1:Q357,2,)</f>
        <v>Dan</v>
      </c>
      <c r="O95" s="27" t="str">
        <f>VLOOKUP(P95,Numbers!$A$1:R357,3,)</f>
        <v>Lyon</v>
      </c>
      <c r="P95" s="30">
        <v>264</v>
      </c>
      <c r="Q95" s="15">
        <v>2.2000000000000002</v>
      </c>
      <c r="R95" s="25">
        <v>2</v>
      </c>
    </row>
    <row r="96" spans="1:19" x14ac:dyDescent="0.35">
      <c r="A96" s="8"/>
      <c r="B96" s="27" t="str">
        <f>VLOOKUP(D96,Numbers!$A$1:E358,2,)</f>
        <v>Sam</v>
      </c>
      <c r="C96" s="27" t="str">
        <f>VLOOKUP(D96,Numbers!$A$1:F358,3,)</f>
        <v>Flaherty</v>
      </c>
      <c r="D96" s="30">
        <v>320</v>
      </c>
      <c r="E96" s="68" t="s">
        <v>1154</v>
      </c>
      <c r="F96" s="25">
        <v>3</v>
      </c>
      <c r="G96" s="8"/>
      <c r="H96" s="27" t="str">
        <f>VLOOKUP(J96,Numbers!$A$1:K358,2,)</f>
        <v>Samuel</v>
      </c>
      <c r="I96" s="27" t="str">
        <f>VLOOKUP(J96,Numbers!$A$1:L358,3,)</f>
        <v>Brocklehurst</v>
      </c>
      <c r="J96" s="30">
        <v>321</v>
      </c>
      <c r="K96" s="62" t="s">
        <v>1125</v>
      </c>
      <c r="L96" s="25">
        <v>3</v>
      </c>
      <c r="M96" s="8"/>
      <c r="N96" s="27"/>
      <c r="O96" s="27"/>
      <c r="P96" s="61"/>
      <c r="Q96" s="14"/>
      <c r="R96" s="25">
        <v>3</v>
      </c>
    </row>
    <row r="97" spans="1:19" x14ac:dyDescent="0.35">
      <c r="A97" s="8"/>
      <c r="B97" s="27" t="str">
        <f>VLOOKUP(D97,Numbers!$A$1:E359,2,)</f>
        <v>Finan</v>
      </c>
      <c r="C97" s="27" t="str">
        <f>VLOOKUP(D97,Numbers!$A$1:F359,3,)</f>
        <v>Johnston</v>
      </c>
      <c r="D97" s="30">
        <v>276</v>
      </c>
      <c r="E97" s="68" t="s">
        <v>1155</v>
      </c>
      <c r="F97" s="25">
        <v>4</v>
      </c>
      <c r="G97" s="8"/>
      <c r="H97" s="27"/>
      <c r="I97" s="27"/>
      <c r="J97" s="30"/>
      <c r="K97" s="62"/>
      <c r="L97" s="25">
        <v>4</v>
      </c>
      <c r="M97" s="8"/>
      <c r="N97" s="27"/>
      <c r="O97" s="27"/>
      <c r="P97" s="30"/>
      <c r="Q97" s="14"/>
      <c r="R97" s="25">
        <v>4</v>
      </c>
      <c r="S97" s="21"/>
    </row>
    <row r="98" spans="1:19" x14ac:dyDescent="0.35">
      <c r="A98" s="8"/>
      <c r="B98" s="27" t="str">
        <f>VLOOKUP(D98,Numbers!$A$1:E360,2,)</f>
        <v>Harvey</v>
      </c>
      <c r="C98" s="27" t="str">
        <f>VLOOKUP(D98,Numbers!$A$1:F360,3,)</f>
        <v>Tegg</v>
      </c>
      <c r="D98" s="30">
        <v>286</v>
      </c>
      <c r="E98" s="68" t="s">
        <v>1156</v>
      </c>
      <c r="F98" s="25">
        <v>5</v>
      </c>
      <c r="G98" s="8"/>
      <c r="H98" s="27"/>
      <c r="I98" s="27"/>
      <c r="J98" s="30"/>
      <c r="K98" s="22"/>
      <c r="L98" s="25">
        <v>5</v>
      </c>
      <c r="M98" s="8"/>
      <c r="N98" s="27"/>
      <c r="O98" s="27"/>
      <c r="P98" s="30"/>
      <c r="Q98" s="14"/>
      <c r="R98" s="25">
        <v>5</v>
      </c>
      <c r="S98" s="21"/>
    </row>
    <row r="99" spans="1:19" x14ac:dyDescent="0.35">
      <c r="A99" s="8"/>
      <c r="B99" s="27" t="str">
        <f>VLOOKUP(D99,Numbers!$A$1:E361,2,)</f>
        <v>Matthew</v>
      </c>
      <c r="C99" s="27" t="str">
        <f>VLOOKUP(D99,Numbers!$A$1:F361,3,)</f>
        <v>Edwards</v>
      </c>
      <c r="D99" s="30">
        <v>307</v>
      </c>
      <c r="E99" s="68" t="s">
        <v>1134</v>
      </c>
      <c r="F99" s="25">
        <v>6</v>
      </c>
      <c r="G99" s="8"/>
      <c r="H99" s="27"/>
      <c r="I99" s="27"/>
      <c r="J99" s="30"/>
      <c r="K99" s="22"/>
      <c r="L99" s="25">
        <v>6</v>
      </c>
      <c r="M99" s="8"/>
      <c r="N99" s="27"/>
      <c r="O99" s="27"/>
      <c r="P99" s="30"/>
      <c r="Q99" s="14"/>
      <c r="R99" s="25">
        <v>6</v>
      </c>
      <c r="S99" s="21"/>
    </row>
    <row r="100" spans="1:19" x14ac:dyDescent="0.35">
      <c r="A100" s="8"/>
      <c r="B100" s="27"/>
      <c r="C100" s="27"/>
      <c r="D100" s="30"/>
      <c r="E100" s="68"/>
      <c r="F100" s="25">
        <v>7</v>
      </c>
      <c r="G100" s="8"/>
      <c r="H100" s="27"/>
      <c r="I100" s="27"/>
      <c r="J100" s="30"/>
      <c r="K100" s="22"/>
      <c r="L100" s="25">
        <v>7</v>
      </c>
      <c r="M100" s="8"/>
      <c r="N100" s="27"/>
      <c r="O100" s="27"/>
      <c r="P100" s="30"/>
      <c r="Q100" s="14"/>
      <c r="R100" s="25">
        <v>7</v>
      </c>
      <c r="S100" s="21"/>
    </row>
    <row r="101" spans="1:19" ht="13.15" thickBot="1" x14ac:dyDescent="0.4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76"/>
    </row>
    <row r="103" spans="1:19" ht="13.15" x14ac:dyDescent="0.4">
      <c r="A103" s="1" t="str">
        <f>A91</f>
        <v>Inter Boys</v>
      </c>
    </row>
    <row r="104" spans="1:19" ht="13.15" thickBot="1" x14ac:dyDescent="0.4">
      <c r="B104" s="4" t="s">
        <v>9</v>
      </c>
      <c r="C104" s="4"/>
      <c r="H104" s="4" t="s">
        <v>10</v>
      </c>
      <c r="I104" s="4"/>
      <c r="N104" s="4" t="s">
        <v>11</v>
      </c>
      <c r="O104" s="4"/>
      <c r="S104" s="21"/>
    </row>
    <row r="105" spans="1:19" x14ac:dyDescent="0.35">
      <c r="A105" s="5"/>
      <c r="B105" s="6" t="s">
        <v>0</v>
      </c>
      <c r="C105" s="6"/>
      <c r="D105" s="67" t="s">
        <v>976</v>
      </c>
      <c r="E105" s="29" t="s">
        <v>1</v>
      </c>
      <c r="F105" s="7"/>
      <c r="G105" s="5"/>
      <c r="H105" s="6" t="s">
        <v>0</v>
      </c>
      <c r="I105" s="6"/>
      <c r="J105" s="67" t="s">
        <v>976</v>
      </c>
      <c r="K105" s="29" t="s">
        <v>1</v>
      </c>
      <c r="L105" s="7"/>
      <c r="M105" s="5"/>
      <c r="N105" s="6" t="s">
        <v>0</v>
      </c>
      <c r="O105" s="6"/>
      <c r="P105" s="67" t="s">
        <v>976</v>
      </c>
      <c r="Q105" s="29" t="s">
        <v>1</v>
      </c>
      <c r="R105" s="7"/>
      <c r="S105" s="19"/>
    </row>
    <row r="106" spans="1:19" x14ac:dyDescent="0.35">
      <c r="A106" s="8"/>
      <c r="B106" s="27" t="str">
        <f>VLOOKUP(D106,Numbers!$A$1:E391,2,)</f>
        <v>Owen</v>
      </c>
      <c r="C106" s="27" t="str">
        <f>VLOOKUP(D106,Numbers!$A$1:F391,3,)</f>
        <v>Southern</v>
      </c>
      <c r="D106" s="30">
        <v>313</v>
      </c>
      <c r="E106" s="15">
        <v>1.95</v>
      </c>
      <c r="F106" s="25">
        <v>1</v>
      </c>
      <c r="G106" s="8"/>
      <c r="H106" s="27" t="str">
        <f>VLOOKUP(J106,Numbers!$A$1:K391,2,)</f>
        <v>Harvey</v>
      </c>
      <c r="I106" s="27" t="str">
        <f>VLOOKUP(J106,Numbers!$A$1:L391,3,)</f>
        <v>Darroch</v>
      </c>
      <c r="J106" s="50">
        <v>285</v>
      </c>
      <c r="K106" s="15">
        <v>6.3</v>
      </c>
      <c r="L106" s="25">
        <v>1</v>
      </c>
      <c r="M106" s="8"/>
      <c r="N106" s="27" t="str">
        <f>VLOOKUP(P106,Numbers!$A$1:Q391,2,TRUE)</f>
        <v>Sam</v>
      </c>
      <c r="O106" s="27" t="str">
        <f>VLOOKUP(P106,Numbers!$A$1:R391,3,TRUE)</f>
        <v>Croft</v>
      </c>
      <c r="P106" s="50">
        <v>319</v>
      </c>
      <c r="Q106" s="15">
        <v>10.98</v>
      </c>
      <c r="R106" s="25">
        <v>1</v>
      </c>
      <c r="S106" s="19"/>
    </row>
    <row r="107" spans="1:19" x14ac:dyDescent="0.35">
      <c r="A107" s="8"/>
      <c r="B107" s="27" t="str">
        <f>VLOOKUP(D107,Numbers!$A$1:E392,2,)</f>
        <v>Tom</v>
      </c>
      <c r="C107" s="27" t="str">
        <f>VLOOKUP(D107,Numbers!$A$1:F392,3,)</f>
        <v>Kwissa</v>
      </c>
      <c r="D107" s="30">
        <v>326</v>
      </c>
      <c r="E107" s="15">
        <v>1.75</v>
      </c>
      <c r="F107" s="25">
        <v>2</v>
      </c>
      <c r="G107" s="8"/>
      <c r="H107" s="27" t="str">
        <f>VLOOKUP(J107,Numbers!$A$1:K392,2,)</f>
        <v>Luke</v>
      </c>
      <c r="I107" s="27" t="str">
        <f>VLOOKUP(J107,Numbers!$A$1:L392,3,)</f>
        <v>Suarez</v>
      </c>
      <c r="J107" s="61">
        <v>305</v>
      </c>
      <c r="K107" s="15">
        <v>5.82</v>
      </c>
      <c r="L107" s="25">
        <v>2</v>
      </c>
      <c r="M107" s="8"/>
      <c r="N107" s="27" t="str">
        <f>VLOOKUP(P107,Numbers!$A$1:Q392,2,TRUE)</f>
        <v>Drumayne</v>
      </c>
      <c r="O107" s="27" t="str">
        <f>VLOOKUP(P107,Numbers!$A$1:R392,3,TRUE)</f>
        <v>Moore</v>
      </c>
      <c r="P107" s="61">
        <v>267</v>
      </c>
      <c r="Q107" s="15">
        <v>10.029999999999999</v>
      </c>
      <c r="R107" s="25">
        <v>2</v>
      </c>
      <c r="S107" s="19"/>
    </row>
    <row r="108" spans="1:19" x14ac:dyDescent="0.35">
      <c r="A108" s="8"/>
      <c r="B108" s="27"/>
      <c r="C108" s="27"/>
      <c r="D108" s="30"/>
      <c r="E108" s="15"/>
      <c r="F108" s="25">
        <v>3</v>
      </c>
      <c r="G108" s="8"/>
      <c r="H108" s="27" t="str">
        <f>VLOOKUP(J108,Numbers!$A$1:K393,2,)</f>
        <v>Michael</v>
      </c>
      <c r="I108" s="27" t="str">
        <f>VLOOKUP(J108,Numbers!$A$1:L393,3,)</f>
        <v>Newton</v>
      </c>
      <c r="J108" s="61">
        <v>310</v>
      </c>
      <c r="K108" s="15">
        <v>5.29</v>
      </c>
      <c r="L108" s="25">
        <v>3</v>
      </c>
      <c r="M108" s="8"/>
      <c r="N108" s="27"/>
      <c r="O108" s="27"/>
      <c r="P108" s="61"/>
      <c r="Q108" s="15"/>
      <c r="R108" s="25">
        <v>3</v>
      </c>
      <c r="S108" s="19"/>
    </row>
    <row r="109" spans="1:19" x14ac:dyDescent="0.35">
      <c r="A109" s="8"/>
      <c r="B109" s="27"/>
      <c r="C109" s="27"/>
      <c r="D109" s="30"/>
      <c r="E109" s="15"/>
      <c r="F109" s="25">
        <v>4</v>
      </c>
      <c r="G109" s="8"/>
      <c r="H109" s="27" t="str">
        <f>VLOOKUP(J109,Numbers!$A$1:K394,2,)</f>
        <v>Daniel</v>
      </c>
      <c r="I109" s="27" t="str">
        <f>VLOOKUP(J109,Numbers!$A$1:L394,3,)</f>
        <v>Swainston</v>
      </c>
      <c r="J109" s="50">
        <v>265</v>
      </c>
      <c r="K109" s="15">
        <v>4.7</v>
      </c>
      <c r="L109" s="25">
        <v>4</v>
      </c>
      <c r="M109" s="8"/>
      <c r="N109" s="27"/>
      <c r="O109" s="27"/>
      <c r="P109" s="50"/>
      <c r="Q109" s="15"/>
      <c r="R109" s="25">
        <v>4</v>
      </c>
      <c r="S109" s="19"/>
    </row>
    <row r="110" spans="1:19" x14ac:dyDescent="0.35">
      <c r="A110" s="8"/>
      <c r="B110" s="27"/>
      <c r="C110" s="27"/>
      <c r="D110" s="30"/>
      <c r="E110" s="15"/>
      <c r="F110" s="25">
        <v>5</v>
      </c>
      <c r="G110" s="8"/>
      <c r="H110" s="27" t="str">
        <f>VLOOKUP(J110,Numbers!$A$1:K395,2,)</f>
        <v>Daniel</v>
      </c>
      <c r="I110" s="27" t="str">
        <f>VLOOKUP(J110,Numbers!$A$1:L395,3,)</f>
        <v>Cope</v>
      </c>
      <c r="J110" s="30">
        <v>266</v>
      </c>
      <c r="K110" s="15">
        <v>4.5</v>
      </c>
      <c r="L110" s="25">
        <v>5</v>
      </c>
      <c r="M110" s="8"/>
      <c r="N110" s="27"/>
      <c r="O110" s="27"/>
      <c r="P110" s="30"/>
      <c r="Q110" s="15"/>
      <c r="R110" s="25">
        <v>5</v>
      </c>
      <c r="S110" s="19"/>
    </row>
    <row r="111" spans="1:19" x14ac:dyDescent="0.35">
      <c r="A111" s="8"/>
      <c r="B111" s="27"/>
      <c r="C111" s="27"/>
      <c r="D111" s="30"/>
      <c r="E111" s="15"/>
      <c r="F111" s="25">
        <v>6</v>
      </c>
      <c r="G111" s="8"/>
      <c r="H111" s="27"/>
      <c r="I111" s="27"/>
      <c r="J111" s="30"/>
      <c r="K111" s="15"/>
      <c r="L111" s="25">
        <v>6</v>
      </c>
      <c r="M111" s="8"/>
      <c r="N111" s="27"/>
      <c r="O111" s="27"/>
      <c r="P111" s="30"/>
      <c r="Q111" s="15"/>
      <c r="R111" s="25">
        <v>6</v>
      </c>
      <c r="S111" s="19"/>
    </row>
    <row r="112" spans="1:19" ht="13.15" thickBot="1" x14ac:dyDescent="0.4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76"/>
    </row>
    <row r="114" spans="1:19" ht="13.15" x14ac:dyDescent="0.4">
      <c r="A114" s="1" t="str">
        <f>A103</f>
        <v>Inter Boys</v>
      </c>
    </row>
    <row r="115" spans="1:19" ht="13.15" thickBot="1" x14ac:dyDescent="0.4">
      <c r="B115" s="4" t="s">
        <v>12</v>
      </c>
      <c r="C115" s="4"/>
      <c r="H115" s="4" t="s">
        <v>13</v>
      </c>
      <c r="I115" s="4"/>
      <c r="N115" s="4" t="s">
        <v>14</v>
      </c>
      <c r="O115" s="4"/>
      <c r="S115" s="2"/>
    </row>
    <row r="116" spans="1:19" x14ac:dyDescent="0.35">
      <c r="A116" s="5"/>
      <c r="B116" s="6" t="s">
        <v>0</v>
      </c>
      <c r="C116" s="6"/>
      <c r="D116" s="67" t="s">
        <v>976</v>
      </c>
      <c r="E116" s="29" t="s">
        <v>1</v>
      </c>
      <c r="F116" s="7"/>
      <c r="G116" s="5"/>
      <c r="H116" s="6" t="s">
        <v>0</v>
      </c>
      <c r="I116" s="6"/>
      <c r="J116" s="67" t="s">
        <v>976</v>
      </c>
      <c r="K116" s="29" t="s">
        <v>1</v>
      </c>
      <c r="L116" s="7"/>
      <c r="M116" s="5"/>
      <c r="N116" s="6" t="s">
        <v>0</v>
      </c>
      <c r="O116" s="6"/>
      <c r="P116" s="67" t="s">
        <v>976</v>
      </c>
      <c r="Q116" s="29" t="s">
        <v>1</v>
      </c>
      <c r="R116" s="7"/>
      <c r="S116" s="2"/>
    </row>
    <row r="117" spans="1:19" x14ac:dyDescent="0.35">
      <c r="A117" s="8"/>
      <c r="B117" s="27" t="str">
        <f>VLOOKUP(D117,Numbers!$A$1:E427,2,)</f>
        <v>Josh</v>
      </c>
      <c r="C117" s="27" t="str">
        <f>VLOOKUP(D117,Numbers!$A$1:F427,3,)</f>
        <v>Knox</v>
      </c>
      <c r="D117" s="61">
        <v>297</v>
      </c>
      <c r="E117" s="15">
        <v>36.549999999999997</v>
      </c>
      <c r="F117" s="25">
        <v>1</v>
      </c>
      <c r="G117" s="8"/>
      <c r="H117" s="27" t="str">
        <f>VLOOKUP(J117,Numbers!$A$1:K427,2,)</f>
        <v>Josh</v>
      </c>
      <c r="I117" s="27" t="str">
        <f>VLOOKUP(J117,Numbers!$A$1:L427,3,)</f>
        <v>Knox</v>
      </c>
      <c r="J117" s="61">
        <v>297</v>
      </c>
      <c r="K117" s="15">
        <v>11.08</v>
      </c>
      <c r="L117" s="25">
        <v>1</v>
      </c>
      <c r="M117" s="8"/>
      <c r="N117" s="27" t="str">
        <f>VLOOKUP(P117,Numbers!$A$1:Q427,2,)</f>
        <v>Sam</v>
      </c>
      <c r="O117" s="27" t="str">
        <f>VLOOKUP(P117,Numbers!$A$1:R427,3,)</f>
        <v>Bannon</v>
      </c>
      <c r="P117" s="61">
        <v>318</v>
      </c>
      <c r="Q117" s="15">
        <v>49.4</v>
      </c>
      <c r="R117" s="25">
        <v>1</v>
      </c>
      <c r="S117" s="2"/>
    </row>
    <row r="118" spans="1:19" x14ac:dyDescent="0.35">
      <c r="A118" s="8"/>
      <c r="B118" s="27" t="str">
        <f>VLOOKUP(D118,Numbers!$A$1:E428,2,)</f>
        <v>Christy</v>
      </c>
      <c r="C118" s="27" t="str">
        <f>VLOOKUP(D118,Numbers!$A$1:F428,3,)</f>
        <v>Wade</v>
      </c>
      <c r="D118" s="30">
        <v>263</v>
      </c>
      <c r="E118" s="15">
        <v>24.21</v>
      </c>
      <c r="F118" s="25">
        <v>2</v>
      </c>
      <c r="G118" s="8"/>
      <c r="H118" s="27" t="str">
        <f>VLOOKUP(J118,Numbers!$A$1:K428,2,)</f>
        <v>Joseph</v>
      </c>
      <c r="I118" s="27" t="str">
        <f>VLOOKUP(J118,Numbers!$A$1:L428,3,)</f>
        <v>Fury</v>
      </c>
      <c r="J118" s="30">
        <v>295</v>
      </c>
      <c r="K118" s="15">
        <v>10.02</v>
      </c>
      <c r="L118" s="25">
        <v>2</v>
      </c>
      <c r="M118" s="8"/>
      <c r="N118" s="27" t="str">
        <f>VLOOKUP(P118,Numbers!$A$1:Q428,2,)</f>
        <v>Petros</v>
      </c>
      <c r="O118" s="27" t="str">
        <f>VLOOKUP(P118,Numbers!$A$1:R428,3,)</f>
        <v>Masouras</v>
      </c>
      <c r="P118" s="61">
        <v>315</v>
      </c>
      <c r="Q118" s="15">
        <v>35.130000000000003</v>
      </c>
      <c r="R118" s="25">
        <v>2</v>
      </c>
      <c r="S118" s="2"/>
    </row>
    <row r="119" spans="1:19" x14ac:dyDescent="0.35">
      <c r="A119" s="8"/>
      <c r="B119" s="27"/>
      <c r="C119" s="27"/>
      <c r="D119" s="30"/>
      <c r="E119" s="15"/>
      <c r="F119" s="25">
        <v>3</v>
      </c>
      <c r="G119" s="8"/>
      <c r="H119" s="27" t="str">
        <f>VLOOKUP(J119,Numbers!$A$1:K429,2,)</f>
        <v>Andrew</v>
      </c>
      <c r="I119" s="27" t="str">
        <f>VLOOKUP(J119,Numbers!$A$1:L429,3,)</f>
        <v>Murray</v>
      </c>
      <c r="J119" s="30">
        <v>254</v>
      </c>
      <c r="K119" s="15">
        <v>9.64</v>
      </c>
      <c r="L119" s="25">
        <v>3</v>
      </c>
      <c r="M119" s="8"/>
      <c r="N119" s="27" t="str">
        <f>VLOOKUP(P119,Numbers!$A$1:Q429,2,)</f>
        <v>William</v>
      </c>
      <c r="O119" s="27" t="str">
        <f>VLOOKUP(P119,Numbers!$A$1:R429,3,)</f>
        <v>Robinson</v>
      </c>
      <c r="P119" s="30">
        <v>327</v>
      </c>
      <c r="Q119" s="15">
        <v>35.090000000000003</v>
      </c>
      <c r="R119" s="25">
        <v>3</v>
      </c>
      <c r="S119" s="2"/>
    </row>
    <row r="120" spans="1:19" x14ac:dyDescent="0.35">
      <c r="A120" s="8"/>
      <c r="B120" s="27"/>
      <c r="C120" s="27"/>
      <c r="D120" s="30"/>
      <c r="E120" s="15"/>
      <c r="F120" s="25">
        <v>4</v>
      </c>
      <c r="G120" s="8"/>
      <c r="H120" s="27"/>
      <c r="I120" s="27"/>
      <c r="J120" s="30"/>
      <c r="K120" s="15"/>
      <c r="L120" s="25">
        <v>4</v>
      </c>
      <c r="M120" s="8"/>
      <c r="N120" s="27"/>
      <c r="O120" s="27"/>
      <c r="P120" s="30"/>
      <c r="Q120" s="15"/>
      <c r="R120" s="25">
        <v>4</v>
      </c>
      <c r="S120" s="9"/>
    </row>
    <row r="121" spans="1:19" x14ac:dyDescent="0.35">
      <c r="A121" s="8"/>
      <c r="B121" s="27"/>
      <c r="C121" s="27"/>
      <c r="D121" s="61"/>
      <c r="E121" s="15"/>
      <c r="F121" s="25">
        <v>5</v>
      </c>
      <c r="G121" s="8"/>
      <c r="H121" s="27"/>
      <c r="I121" s="27"/>
      <c r="J121" s="30"/>
      <c r="K121" s="15"/>
      <c r="L121" s="25">
        <v>5</v>
      </c>
      <c r="M121" s="8"/>
      <c r="N121" s="27"/>
      <c r="O121" s="27"/>
      <c r="P121" s="30"/>
      <c r="Q121" s="15"/>
      <c r="R121" s="25">
        <v>5</v>
      </c>
      <c r="S121" s="9"/>
    </row>
    <row r="122" spans="1:19" x14ac:dyDescent="0.35">
      <c r="A122" s="8"/>
      <c r="B122" s="27"/>
      <c r="C122" s="27"/>
      <c r="D122" s="30"/>
      <c r="E122" s="15"/>
      <c r="F122" s="25">
        <v>6</v>
      </c>
      <c r="G122" s="8"/>
      <c r="H122" s="27"/>
      <c r="I122" s="27"/>
      <c r="J122" s="30"/>
      <c r="K122" s="15"/>
      <c r="L122" s="25">
        <v>6</v>
      </c>
      <c r="M122" s="8"/>
      <c r="N122" s="27"/>
      <c r="O122" s="27"/>
      <c r="P122" s="30"/>
      <c r="Q122" s="15"/>
      <c r="R122" s="25">
        <v>6</v>
      </c>
      <c r="S122" s="9"/>
    </row>
    <row r="123" spans="1:19" ht="13.15" thickBot="1" x14ac:dyDescent="0.4">
      <c r="A123" s="8"/>
      <c r="B123" s="27" t="str">
        <f>IF(D123="","",IF(HLOOKUP(D123,#REF!,14,FALSE)="","Name?",HLOOKUP(D123,#REF!,14,FALSE)))</f>
        <v/>
      </c>
      <c r="C123" s="27"/>
      <c r="D123" s="30"/>
      <c r="E123" s="15"/>
      <c r="F123" s="25">
        <v>7</v>
      </c>
      <c r="G123" s="8"/>
      <c r="H123" s="27"/>
      <c r="I123" s="27"/>
      <c r="J123" s="30"/>
      <c r="K123" s="15"/>
      <c r="L123" s="25">
        <v>7</v>
      </c>
      <c r="M123" s="9"/>
      <c r="N123" s="84" t="s">
        <v>528</v>
      </c>
      <c r="O123" s="84"/>
      <c r="P123" s="9"/>
      <c r="Q123" s="9"/>
      <c r="R123" s="85"/>
      <c r="S123" s="9"/>
    </row>
    <row r="124" spans="1:19" x14ac:dyDescent="0.35">
      <c r="A124" s="8"/>
      <c r="B124" s="27" t="str">
        <f>IF(D124="","",IF(HLOOKUP(D124,#REF!,14,FALSE)="","Name?",HLOOKUP(D124,#REF!,14,FALSE)))</f>
        <v/>
      </c>
      <c r="C124" s="27"/>
      <c r="D124" s="30"/>
      <c r="E124" s="15"/>
      <c r="F124" s="25">
        <v>8</v>
      </c>
      <c r="G124" s="8"/>
      <c r="H124" s="27"/>
      <c r="I124" s="27"/>
      <c r="J124" s="30"/>
      <c r="K124" s="15"/>
      <c r="L124" s="25">
        <v>8</v>
      </c>
      <c r="M124" s="5"/>
      <c r="N124" s="6" t="s">
        <v>0</v>
      </c>
      <c r="O124" s="6"/>
      <c r="P124" s="67" t="s">
        <v>976</v>
      </c>
      <c r="Q124" s="29" t="s">
        <v>1</v>
      </c>
      <c r="R124" s="7"/>
      <c r="S124" s="9"/>
    </row>
    <row r="125" spans="1:19" x14ac:dyDescent="0.35">
      <c r="A125" s="8"/>
      <c r="B125" s="27" t="str">
        <f>IF(D125="","",IF(HLOOKUP(D125,#REF!,14,FALSE)="","Name?",HLOOKUP(D125,#REF!,14,FALSE)))</f>
        <v/>
      </c>
      <c r="C125" s="27"/>
      <c r="D125" s="30"/>
      <c r="E125" s="15"/>
      <c r="F125" s="25"/>
      <c r="G125" s="8"/>
      <c r="H125" s="27"/>
      <c r="I125" s="27"/>
      <c r="J125" s="30"/>
      <c r="K125" s="15"/>
      <c r="L125" s="25"/>
      <c r="M125" s="8"/>
      <c r="N125" s="27" t="str">
        <f>VLOOKUP(P125,Numbers!$A$1:W427,2,TRUE)</f>
        <v>Joseph</v>
      </c>
      <c r="O125" s="27" t="str">
        <f>VLOOKUP(P125,Numbers!$A$1:X427,3,TRUE)</f>
        <v>Fury</v>
      </c>
      <c r="P125" s="61">
        <v>295</v>
      </c>
      <c r="Q125" s="15">
        <v>30.82</v>
      </c>
      <c r="R125" s="25">
        <v>1</v>
      </c>
      <c r="S125" s="9"/>
    </row>
    <row r="126" spans="1:19" x14ac:dyDescent="0.35">
      <c r="A126" s="8"/>
      <c r="B126" s="27" t="str">
        <f>IF(D126="","",IF(HLOOKUP(D126,#REF!,14,FALSE)="","Name?",HLOOKUP(D126,#REF!,14,FALSE)))</f>
        <v/>
      </c>
      <c r="C126" s="27"/>
      <c r="D126" s="30"/>
      <c r="E126" s="15"/>
      <c r="F126" s="25"/>
      <c r="G126" s="8"/>
      <c r="H126" s="27" t="str">
        <f>IF(J126="","",IF(HLOOKUP(J126,#REF!,16,FALSE)="","Name?",HLOOKUP(J126,#REF!,16,FALSE)))</f>
        <v/>
      </c>
      <c r="I126" s="27"/>
      <c r="J126" s="30"/>
      <c r="K126" s="15"/>
      <c r="L126" s="25"/>
      <c r="M126" s="8"/>
      <c r="N126" s="27"/>
      <c r="O126" s="27"/>
      <c r="P126" s="61"/>
      <c r="Q126" s="15"/>
      <c r="R126" s="25">
        <v>2</v>
      </c>
      <c r="S126" s="9"/>
    </row>
    <row r="127" spans="1:19" ht="13.15" thickBot="1" x14ac:dyDescent="0.4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76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3" manualBreakCount="3">
    <brk id="38" max="16383" man="1"/>
    <brk id="61" max="16383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DF96-032B-48F9-AFC6-DA7E3ADF288D}">
  <dimension ref="A1:R50"/>
  <sheetViews>
    <sheetView tabSelected="1" zoomScale="70" zoomScaleNormal="70" workbookViewId="0">
      <selection activeCell="O54" sqref="O54"/>
    </sheetView>
  </sheetViews>
  <sheetFormatPr defaultColWidth="8.796875" defaultRowHeight="12.75" x14ac:dyDescent="0.35"/>
  <cols>
    <col min="1" max="1" width="4.796875" style="2" customWidth="1"/>
    <col min="2" max="2" width="11.6640625" style="2" bestFit="1" customWidth="1"/>
    <col min="3" max="3" width="9.3984375" style="2" customWidth="1"/>
    <col min="4" max="4" width="7.19921875" style="2" bestFit="1" customWidth="1"/>
    <col min="5" max="5" width="8.53125" style="2" customWidth="1"/>
    <col min="6" max="7" width="4.796875" style="2" customWidth="1"/>
    <col min="8" max="8" width="15.265625" style="2" bestFit="1" customWidth="1"/>
    <col min="9" max="9" width="8.265625" style="2" bestFit="1" customWidth="1"/>
    <col min="10" max="10" width="7.19921875" style="2" bestFit="1" customWidth="1"/>
    <col min="11" max="11" width="8.796875" style="2" customWidth="1"/>
    <col min="12" max="13" width="4.796875" style="2" customWidth="1"/>
    <col min="14" max="14" width="19.06640625" style="2" bestFit="1" customWidth="1"/>
    <col min="15" max="15" width="10.1328125" style="2" bestFit="1" customWidth="1"/>
    <col min="16" max="16" width="7.19921875" style="2" bestFit="1" customWidth="1"/>
    <col min="17" max="17" width="8.796875" style="2" customWidth="1"/>
    <col min="18" max="18" width="4.796875" style="2" customWidth="1"/>
    <col min="19" max="16384" width="8.796875" style="2"/>
  </cols>
  <sheetData>
    <row r="1" spans="1:18" ht="13.15" x14ac:dyDescent="0.4">
      <c r="A1" s="1" t="s">
        <v>1075</v>
      </c>
      <c r="D1" s="24"/>
    </row>
    <row r="2" spans="1:18" ht="13.15" thickBot="1" x14ac:dyDescent="0.4">
      <c r="B2" s="4" t="s">
        <v>1072</v>
      </c>
      <c r="C2" s="4"/>
      <c r="H2" s="4" t="s">
        <v>4</v>
      </c>
      <c r="I2" s="4"/>
      <c r="N2" s="4" t="s">
        <v>5</v>
      </c>
      <c r="O2" s="4"/>
    </row>
    <row r="3" spans="1:18" x14ac:dyDescent="0.35">
      <c r="A3" s="5"/>
      <c r="B3" s="6" t="s">
        <v>0</v>
      </c>
      <c r="C3" s="6"/>
      <c r="D3" s="67" t="s">
        <v>976</v>
      </c>
      <c r="E3" s="29" t="s">
        <v>1</v>
      </c>
      <c r="F3" s="7"/>
      <c r="G3" s="5"/>
      <c r="H3" s="6" t="s">
        <v>0</v>
      </c>
      <c r="I3" s="6"/>
      <c r="J3" s="67" t="s">
        <v>976</v>
      </c>
      <c r="K3" s="29" t="s">
        <v>1</v>
      </c>
      <c r="L3" s="7"/>
      <c r="M3" s="5"/>
      <c r="N3" s="6" t="s">
        <v>0</v>
      </c>
      <c r="O3" s="6"/>
      <c r="P3" s="67" t="s">
        <v>976</v>
      </c>
      <c r="Q3" s="29" t="s">
        <v>1</v>
      </c>
      <c r="R3" s="7"/>
    </row>
    <row r="4" spans="1:18" x14ac:dyDescent="0.35">
      <c r="A4" s="8"/>
      <c r="B4" s="27"/>
      <c r="C4" s="27"/>
      <c r="D4" s="50"/>
      <c r="E4" s="14"/>
      <c r="F4" s="25">
        <v>1</v>
      </c>
      <c r="G4" s="12"/>
      <c r="H4" s="27" t="str">
        <f>VLOOKUP(J4,Numbers!$A$1:K318,2,)</f>
        <v xml:space="preserve">Emily </v>
      </c>
      <c r="I4" s="27" t="str">
        <f>VLOOKUP(J4,Numbers!$A$1:L318,3,)</f>
        <v>Darroch</v>
      </c>
      <c r="J4" s="30">
        <v>356</v>
      </c>
      <c r="K4" s="14">
        <v>13.1</v>
      </c>
      <c r="L4" s="25">
        <v>1</v>
      </c>
      <c r="M4" s="12"/>
      <c r="N4" s="27" t="str">
        <f>VLOOKUP(P4,Numbers!$A$1:Q318,2,)</f>
        <v xml:space="preserve">Holly </v>
      </c>
      <c r="O4" s="27" t="str">
        <f>VLOOKUP(P4,Numbers!$A$1:R318,3,)</f>
        <v>Mealor</v>
      </c>
      <c r="P4" s="30">
        <v>362</v>
      </c>
      <c r="Q4" s="14">
        <v>26.9</v>
      </c>
      <c r="R4" s="25">
        <v>1</v>
      </c>
    </row>
    <row r="5" spans="1:18" x14ac:dyDescent="0.35">
      <c r="A5" s="8"/>
      <c r="B5" s="27"/>
      <c r="C5" s="27"/>
      <c r="D5" s="30"/>
      <c r="E5" s="14"/>
      <c r="F5" s="25">
        <v>2</v>
      </c>
      <c r="G5" s="12"/>
      <c r="H5" s="27" t="str">
        <f>VLOOKUP(J5,Numbers!$A$1:K319,2,)</f>
        <v xml:space="preserve">Holly </v>
      </c>
      <c r="I5" s="27" t="str">
        <f>VLOOKUP(J5,Numbers!$A$1:L319,3,)</f>
        <v>Mealor</v>
      </c>
      <c r="J5" s="30">
        <v>362</v>
      </c>
      <c r="K5" s="14">
        <v>13.2</v>
      </c>
      <c r="L5" s="25">
        <v>2</v>
      </c>
      <c r="M5" s="12"/>
      <c r="N5" s="27" t="str">
        <f>VLOOKUP(P5,Numbers!$A$1:Q319,2,)</f>
        <v>Taylor</v>
      </c>
      <c r="O5" s="27" t="str">
        <f>VLOOKUP(P5,Numbers!$A$1:R319,3,)</f>
        <v>Harry</v>
      </c>
      <c r="P5" s="30">
        <v>375</v>
      </c>
      <c r="Q5" s="14">
        <v>27.6</v>
      </c>
      <c r="R5" s="25">
        <v>2</v>
      </c>
    </row>
    <row r="6" spans="1:18" x14ac:dyDescent="0.35">
      <c r="A6" s="8"/>
      <c r="B6" s="27"/>
      <c r="C6" s="27"/>
      <c r="D6" s="30"/>
      <c r="E6" s="14"/>
      <c r="F6" s="25">
        <v>3</v>
      </c>
      <c r="G6" s="12"/>
      <c r="H6" s="27" t="str">
        <f>VLOOKUP(J6,Numbers!$A$1:K320,2,)</f>
        <v>Taylor</v>
      </c>
      <c r="I6" s="27" t="str">
        <f>VLOOKUP(J6,Numbers!$A$1:L320,3,)</f>
        <v>Harry</v>
      </c>
      <c r="J6" s="30">
        <v>375</v>
      </c>
      <c r="K6" s="14">
        <v>13.6</v>
      </c>
      <c r="L6" s="25">
        <v>3</v>
      </c>
      <c r="M6" s="12"/>
      <c r="N6" s="27"/>
      <c r="O6" s="27"/>
      <c r="P6" s="30"/>
      <c r="Q6" s="14"/>
      <c r="R6" s="25">
        <v>3</v>
      </c>
    </row>
    <row r="7" spans="1:18" x14ac:dyDescent="0.35">
      <c r="A7" s="8"/>
      <c r="B7" s="27"/>
      <c r="C7" s="27"/>
      <c r="D7" s="61"/>
      <c r="E7" s="14"/>
      <c r="F7" s="25">
        <v>4</v>
      </c>
      <c r="G7" s="12"/>
      <c r="H7" s="27"/>
      <c r="I7" s="27"/>
      <c r="J7" s="30"/>
      <c r="K7" s="14"/>
      <c r="L7" s="25">
        <v>4</v>
      </c>
      <c r="M7" s="12"/>
      <c r="N7" s="27"/>
      <c r="O7" s="27"/>
      <c r="P7" s="30"/>
      <c r="Q7" s="14"/>
      <c r="R7" s="25">
        <v>4</v>
      </c>
    </row>
    <row r="8" spans="1:18" x14ac:dyDescent="0.35">
      <c r="A8" s="8"/>
      <c r="B8" s="27"/>
      <c r="C8" s="27"/>
      <c r="D8" s="30"/>
      <c r="E8" s="14"/>
      <c r="F8" s="25">
        <v>5</v>
      </c>
      <c r="G8" s="12"/>
      <c r="H8" s="27"/>
      <c r="I8" s="27"/>
      <c r="J8" s="50"/>
      <c r="K8" s="14"/>
      <c r="L8" s="25">
        <v>5</v>
      </c>
      <c r="M8" s="12"/>
      <c r="N8" s="27"/>
      <c r="O8" s="27"/>
      <c r="P8" s="50"/>
      <c r="Q8" s="14"/>
      <c r="R8" s="25">
        <v>5</v>
      </c>
    </row>
    <row r="9" spans="1:18" ht="13.15" thickBot="1" x14ac:dyDescent="0.4">
      <c r="A9" s="8"/>
      <c r="B9" s="27"/>
      <c r="C9" s="27"/>
      <c r="D9" s="30"/>
      <c r="E9" s="14"/>
      <c r="F9" s="25">
        <v>6</v>
      </c>
      <c r="G9" s="12"/>
      <c r="H9" s="27"/>
      <c r="I9" s="27"/>
      <c r="J9" s="30"/>
      <c r="K9" s="14"/>
      <c r="L9" s="25">
        <v>6</v>
      </c>
      <c r="M9" s="9"/>
      <c r="N9" s="84" t="s">
        <v>535</v>
      </c>
      <c r="O9" s="84"/>
      <c r="P9" s="9"/>
      <c r="Q9" s="9"/>
      <c r="R9" s="85"/>
    </row>
    <row r="10" spans="1:18" x14ac:dyDescent="0.35">
      <c r="A10" s="8"/>
      <c r="B10" s="27"/>
      <c r="C10" s="27"/>
      <c r="D10" s="30"/>
      <c r="E10" s="14"/>
      <c r="F10" s="25">
        <v>7</v>
      </c>
      <c r="G10" s="12"/>
      <c r="H10" s="27"/>
      <c r="I10" s="27"/>
      <c r="J10" s="61"/>
      <c r="K10" s="14"/>
      <c r="L10" s="25">
        <v>7</v>
      </c>
      <c r="M10" s="5"/>
      <c r="N10" s="6" t="s">
        <v>0</v>
      </c>
      <c r="O10" s="6"/>
      <c r="P10" s="67" t="s">
        <v>976</v>
      </c>
      <c r="Q10" s="29" t="s">
        <v>1</v>
      </c>
      <c r="R10" s="7"/>
    </row>
    <row r="11" spans="1:18" x14ac:dyDescent="0.35">
      <c r="A11" s="8"/>
      <c r="B11" s="27"/>
      <c r="C11" s="27"/>
      <c r="D11" s="30"/>
      <c r="E11" s="14"/>
      <c r="F11" s="25">
        <v>8</v>
      </c>
      <c r="G11" s="12"/>
      <c r="H11" s="27"/>
      <c r="I11" s="27"/>
      <c r="J11" s="30"/>
      <c r="K11" s="14"/>
      <c r="L11" s="25">
        <v>8</v>
      </c>
      <c r="M11" s="12"/>
      <c r="N11" s="27" t="str">
        <f>VLOOKUP(P11,Numbers!$A$1:W318,2,)</f>
        <v xml:space="preserve">Katie </v>
      </c>
      <c r="O11" s="27" t="str">
        <f>VLOOKUP(P11,Numbers!$A$1:X318,3,)</f>
        <v>Thompson</v>
      </c>
      <c r="P11" s="30">
        <v>369</v>
      </c>
      <c r="Q11" s="14">
        <v>62</v>
      </c>
      <c r="R11" s="25">
        <v>1</v>
      </c>
    </row>
    <row r="12" spans="1:18" x14ac:dyDescent="0.35">
      <c r="A12" s="8"/>
      <c r="B12" s="27" t="str">
        <f>IF(D12="","",IF(HLOOKUP(D12,#REF!,2,FALSE)="","Name?",HLOOKUP(D12,#REF!,2,FALSE)))</f>
        <v/>
      </c>
      <c r="C12" s="27"/>
      <c r="D12" s="30"/>
      <c r="E12" s="14"/>
      <c r="F12" s="25"/>
      <c r="G12" s="12"/>
      <c r="H12" s="27"/>
      <c r="I12" s="27"/>
      <c r="J12" s="30"/>
      <c r="K12" s="14"/>
      <c r="L12" s="25"/>
      <c r="M12" s="12"/>
      <c r="N12" s="27" t="str">
        <f>VLOOKUP(P12,Numbers!$A$1:W319,2,)</f>
        <v xml:space="preserve">Aimee </v>
      </c>
      <c r="O12" s="27" t="str">
        <f>VLOOKUP(P12,Numbers!$A$1:X319,3,)</f>
        <v>Pierce</v>
      </c>
      <c r="P12" s="30">
        <v>350</v>
      </c>
      <c r="Q12" s="14">
        <v>65.5</v>
      </c>
      <c r="R12" s="25">
        <v>2</v>
      </c>
    </row>
    <row r="13" spans="1:18" x14ac:dyDescent="0.35">
      <c r="A13" s="8"/>
      <c r="B13" s="27" t="str">
        <f>IF(D13="","",IF(HLOOKUP(D13,#REF!,2,FALSE)="","Name?",HLOOKUP(D13,#REF!,2,FALSE)))</f>
        <v/>
      </c>
      <c r="C13" s="27"/>
      <c r="D13" s="30"/>
      <c r="E13" s="14"/>
      <c r="F13" s="25"/>
      <c r="G13" s="12"/>
      <c r="H13" s="27"/>
      <c r="I13" s="27"/>
      <c r="J13" s="30"/>
      <c r="K13" s="14"/>
      <c r="L13" s="25"/>
      <c r="M13" s="12"/>
      <c r="N13" s="27"/>
      <c r="O13" s="27"/>
      <c r="P13" s="30"/>
      <c r="Q13" s="14"/>
      <c r="R13" s="25">
        <v>3</v>
      </c>
    </row>
    <row r="14" spans="1:18" ht="13.15" thickBot="1" x14ac:dyDescent="0.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6"/>
    </row>
    <row r="17" spans="1:18" ht="13.15" x14ac:dyDescent="0.4">
      <c r="A17" s="1" t="str">
        <f>A1</f>
        <v>Senior Girls</v>
      </c>
    </row>
    <row r="18" spans="1:18" ht="13.15" thickBot="1" x14ac:dyDescent="0.4">
      <c r="B18" s="4" t="s">
        <v>6</v>
      </c>
      <c r="C18" s="4"/>
      <c r="H18" s="69" t="s">
        <v>7</v>
      </c>
      <c r="I18" s="69"/>
      <c r="N18" s="4" t="s">
        <v>1070</v>
      </c>
      <c r="O18" s="4"/>
    </row>
    <row r="19" spans="1:18" x14ac:dyDescent="0.35">
      <c r="A19" s="5"/>
      <c r="B19" s="6" t="s">
        <v>0</v>
      </c>
      <c r="C19" s="6"/>
      <c r="D19" s="67" t="s">
        <v>976</v>
      </c>
      <c r="E19" s="29" t="s">
        <v>1</v>
      </c>
      <c r="F19" s="7"/>
      <c r="G19" s="5"/>
      <c r="H19" s="6" t="s">
        <v>0</v>
      </c>
      <c r="I19" s="6"/>
      <c r="J19" s="67" t="s">
        <v>976</v>
      </c>
      <c r="K19" s="29" t="s">
        <v>1</v>
      </c>
      <c r="L19" s="7"/>
      <c r="M19" s="5"/>
      <c r="N19" s="6" t="s">
        <v>0</v>
      </c>
      <c r="O19" s="6"/>
      <c r="P19" s="67" t="s">
        <v>976</v>
      </c>
      <c r="Q19" s="29" t="s">
        <v>1</v>
      </c>
      <c r="R19" s="7"/>
    </row>
    <row r="20" spans="1:18" x14ac:dyDescent="0.35">
      <c r="A20" s="8"/>
      <c r="B20" s="27" t="str">
        <f>VLOOKUP(D20,Numbers!$A$1:E356,2,)</f>
        <v xml:space="preserve">Katie </v>
      </c>
      <c r="C20" s="27" t="str">
        <f>VLOOKUP(D20,Numbers!$A$1:F356,3,)</f>
        <v>Thompson</v>
      </c>
      <c r="D20" s="50">
        <v>369</v>
      </c>
      <c r="E20" s="68" t="s">
        <v>1152</v>
      </c>
      <c r="F20" s="25">
        <v>1</v>
      </c>
      <c r="G20" s="8"/>
      <c r="H20" s="27" t="str">
        <f>VLOOKUP(J20,Numbers!$A$1:K356,2,)</f>
        <v xml:space="preserve">Juliet </v>
      </c>
      <c r="I20" s="27" t="str">
        <f>VLOOKUP(J20,Numbers!$A$1:L356,3,)</f>
        <v>Hodder</v>
      </c>
      <c r="J20" s="50">
        <v>368</v>
      </c>
      <c r="K20" s="62" t="s">
        <v>1113</v>
      </c>
      <c r="L20" s="25">
        <v>1</v>
      </c>
      <c r="M20" s="8"/>
      <c r="N20" s="27" t="str">
        <f>VLOOKUP(P20,Numbers!$A$1:Q356,2,)</f>
        <v xml:space="preserve">Bronia </v>
      </c>
      <c r="O20" s="27" t="str">
        <f>VLOOKUP(P20,Numbers!$A$1:R356,3,)</f>
        <v>Greenhalgh</v>
      </c>
      <c r="P20" s="30">
        <v>352</v>
      </c>
      <c r="Q20" s="15">
        <v>2.9</v>
      </c>
      <c r="R20" s="25">
        <v>1</v>
      </c>
    </row>
    <row r="21" spans="1:18" x14ac:dyDescent="0.35">
      <c r="A21" s="8"/>
      <c r="B21" s="27" t="str">
        <f>VLOOKUP(D21,Numbers!$A$1:E357,2,)</f>
        <v>Phoebe</v>
      </c>
      <c r="C21" s="27" t="str">
        <f>VLOOKUP(D21,Numbers!$A$1:F357,3,)</f>
        <v>Croft</v>
      </c>
      <c r="D21" s="30">
        <v>374</v>
      </c>
      <c r="E21" s="68" t="s">
        <v>1136</v>
      </c>
      <c r="F21" s="25">
        <v>2</v>
      </c>
      <c r="G21" s="8"/>
      <c r="H21" s="27"/>
      <c r="I21" s="27"/>
      <c r="J21" s="30"/>
      <c r="K21" s="62"/>
      <c r="L21" s="25">
        <v>2</v>
      </c>
      <c r="M21" s="8"/>
      <c r="N21" s="27"/>
      <c r="O21" s="27"/>
      <c r="P21" s="30"/>
      <c r="Q21" s="14"/>
      <c r="R21" s="25">
        <v>2</v>
      </c>
    </row>
    <row r="22" spans="1:18" x14ac:dyDescent="0.35">
      <c r="A22" s="8"/>
      <c r="B22" s="27" t="str">
        <f>VLOOKUP(D22,Numbers!$A$1:E358,2,)</f>
        <v xml:space="preserve">Eleanor </v>
      </c>
      <c r="C22" s="27" t="str">
        <f>VLOOKUP(D22,Numbers!$A$1:F358,3,)</f>
        <v>Dobson</v>
      </c>
      <c r="D22" s="30">
        <v>355</v>
      </c>
      <c r="E22" s="68" t="s">
        <v>418</v>
      </c>
      <c r="F22" s="25">
        <v>3</v>
      </c>
      <c r="G22" s="8"/>
      <c r="H22" s="27"/>
      <c r="I22" s="27"/>
      <c r="J22" s="30"/>
      <c r="K22" s="62"/>
      <c r="L22" s="25">
        <v>3</v>
      </c>
      <c r="M22" s="8"/>
      <c r="N22" s="27"/>
      <c r="O22" s="27"/>
      <c r="P22" s="61"/>
      <c r="Q22" s="14"/>
      <c r="R22" s="25">
        <v>3</v>
      </c>
    </row>
    <row r="23" spans="1:18" x14ac:dyDescent="0.35">
      <c r="A23" s="8"/>
      <c r="B23" s="27"/>
      <c r="C23" s="27"/>
      <c r="D23" s="30"/>
      <c r="E23" s="68"/>
      <c r="F23" s="25">
        <v>4</v>
      </c>
      <c r="G23" s="8"/>
      <c r="H23" s="27"/>
      <c r="I23" s="27"/>
      <c r="J23" s="30"/>
      <c r="K23" s="62"/>
      <c r="L23" s="25">
        <v>4</v>
      </c>
      <c r="M23" s="8"/>
      <c r="N23" s="27"/>
      <c r="O23" s="27"/>
      <c r="P23" s="30"/>
      <c r="Q23" s="14"/>
      <c r="R23" s="25">
        <v>4</v>
      </c>
    </row>
    <row r="24" spans="1:18" ht="13.15" thickBot="1" x14ac:dyDescent="0.4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87"/>
    </row>
    <row r="25" spans="1:18" x14ac:dyDescent="0.35">
      <c r="H25" s="9"/>
      <c r="I25" s="9"/>
    </row>
    <row r="27" spans="1:18" ht="13.15" x14ac:dyDescent="0.4">
      <c r="A27" s="1" t="s">
        <v>1076</v>
      </c>
      <c r="D27" s="24"/>
    </row>
    <row r="28" spans="1:18" ht="13.15" thickBot="1" x14ac:dyDescent="0.4">
      <c r="B28" s="4" t="s">
        <v>4</v>
      </c>
      <c r="C28" s="4"/>
      <c r="H28" s="4" t="s">
        <v>5</v>
      </c>
      <c r="I28" s="4"/>
      <c r="N28" s="4" t="s">
        <v>535</v>
      </c>
      <c r="O28" s="4"/>
    </row>
    <row r="29" spans="1:18" x14ac:dyDescent="0.35">
      <c r="A29" s="5"/>
      <c r="B29" s="6" t="s">
        <v>0</v>
      </c>
      <c r="C29" s="6"/>
      <c r="D29" s="67" t="s">
        <v>976</v>
      </c>
      <c r="E29" s="29" t="s">
        <v>1</v>
      </c>
      <c r="F29" s="7"/>
      <c r="G29" s="5"/>
      <c r="H29" s="6" t="s">
        <v>0</v>
      </c>
      <c r="I29" s="6"/>
      <c r="J29" s="67" t="s">
        <v>976</v>
      </c>
      <c r="K29" s="29" t="s">
        <v>1</v>
      </c>
      <c r="L29" s="7"/>
      <c r="M29" s="5"/>
      <c r="N29" s="6" t="s">
        <v>0</v>
      </c>
      <c r="O29" s="6"/>
      <c r="P29" s="67" t="s">
        <v>976</v>
      </c>
      <c r="Q29" s="29" t="s">
        <v>1</v>
      </c>
      <c r="R29" s="7"/>
    </row>
    <row r="30" spans="1:18" x14ac:dyDescent="0.35">
      <c r="A30" s="12"/>
      <c r="B30" s="27" t="str">
        <f>VLOOKUP(D30,Numbers!$A$1:K318,2,)</f>
        <v xml:space="preserve">Harry </v>
      </c>
      <c r="C30" s="27" t="str">
        <f>VLOOKUP(D30,Numbers!$A$1:L318,3,)</f>
        <v>Flanagan</v>
      </c>
      <c r="D30" s="30">
        <v>361</v>
      </c>
      <c r="E30" s="14">
        <v>11</v>
      </c>
      <c r="F30" s="25">
        <v>1</v>
      </c>
      <c r="G30" s="12"/>
      <c r="H30" s="27" t="str">
        <f>VLOOKUP(J30,Numbers!$A$1:Q318,2,)</f>
        <v xml:space="preserve">Harry </v>
      </c>
      <c r="I30" s="27" t="str">
        <f>VLOOKUP(J30,Numbers!$A$1:R318,3,)</f>
        <v>Flanagan</v>
      </c>
      <c r="J30" s="30">
        <v>361</v>
      </c>
      <c r="K30" s="14">
        <v>22.6</v>
      </c>
      <c r="L30" s="25">
        <v>1</v>
      </c>
      <c r="M30" s="12"/>
      <c r="N30" s="27" t="str">
        <f>VLOOKUP(P30,Numbers!$A$1:W318,2,)</f>
        <v>Kian</v>
      </c>
      <c r="O30" s="27" t="str">
        <f>VLOOKUP(P30,Numbers!$A$1:X318,3,)</f>
        <v>Hughes</v>
      </c>
      <c r="P30" s="30">
        <v>370</v>
      </c>
      <c r="Q30" s="14">
        <v>54.6</v>
      </c>
      <c r="R30" s="25">
        <v>1</v>
      </c>
    </row>
    <row r="31" spans="1:18" x14ac:dyDescent="0.35">
      <c r="A31" s="12"/>
      <c r="B31" s="27" t="str">
        <f>VLOOKUP(D31,Numbers!$A$1:K319,2,)</f>
        <v xml:space="preserve">Daniel </v>
      </c>
      <c r="C31" s="27" t="str">
        <f>VLOOKUP(D31,Numbers!$A$1:L319,3,)</f>
        <v>Lamb</v>
      </c>
      <c r="D31" s="30">
        <v>353</v>
      </c>
      <c r="E31" s="14">
        <v>11.4</v>
      </c>
      <c r="F31" s="25">
        <v>2</v>
      </c>
      <c r="G31" s="12"/>
      <c r="H31" s="27" t="str">
        <f>VLOOKUP(J31,Numbers!$A$1:Q319,2,)</f>
        <v xml:space="preserve">James </v>
      </c>
      <c r="I31" s="27" t="str">
        <f>VLOOKUP(J31,Numbers!$A$1:R319,3,)</f>
        <v>Appleton</v>
      </c>
      <c r="J31" s="30">
        <v>365</v>
      </c>
      <c r="K31" s="14">
        <v>24.7</v>
      </c>
      <c r="L31" s="25">
        <v>2</v>
      </c>
      <c r="M31" s="12"/>
      <c r="N31" s="27" t="str">
        <f>VLOOKUP(P31,Numbers!$A$1:W319,2,)</f>
        <v xml:space="preserve">Darion </v>
      </c>
      <c r="O31" s="27" t="str">
        <f>VLOOKUP(P31,Numbers!$A$1:X319,3,)</f>
        <v>Moore</v>
      </c>
      <c r="P31" s="30">
        <v>354</v>
      </c>
      <c r="Q31" s="14">
        <v>57.7</v>
      </c>
      <c r="R31" s="25">
        <v>2</v>
      </c>
    </row>
    <row r="32" spans="1:18" x14ac:dyDescent="0.35">
      <c r="A32" s="12"/>
      <c r="B32" s="27" t="str">
        <f>VLOOKUP(D32,Numbers!$A$1:K320,2,)</f>
        <v xml:space="preserve">James </v>
      </c>
      <c r="C32" s="27" t="str">
        <f>VLOOKUP(D32,Numbers!$A$1:L320,3,)</f>
        <v>Appleton</v>
      </c>
      <c r="D32" s="30">
        <v>365</v>
      </c>
      <c r="E32" s="14">
        <v>12.2</v>
      </c>
      <c r="F32" s="25">
        <v>3</v>
      </c>
      <c r="G32" s="12"/>
      <c r="H32" s="27" t="str">
        <f>VLOOKUP(J32,Numbers!$A$1:Q320,2,)</f>
        <v xml:space="preserve">Jack </v>
      </c>
      <c r="I32" s="27" t="str">
        <f>VLOOKUP(J32,Numbers!$A$1:R320,3,)</f>
        <v>O'Neill</v>
      </c>
      <c r="J32" s="30">
        <v>364</v>
      </c>
      <c r="K32" s="14">
        <v>25.7</v>
      </c>
      <c r="L32" s="25">
        <v>3</v>
      </c>
      <c r="M32" s="12"/>
      <c r="N32" s="27"/>
      <c r="O32" s="27"/>
      <c r="P32" s="30"/>
      <c r="Q32" s="14"/>
      <c r="R32" s="25">
        <v>3</v>
      </c>
    </row>
    <row r="33" spans="1:18" x14ac:dyDescent="0.35">
      <c r="A33" s="12"/>
      <c r="B33" s="27" t="str">
        <f>VLOOKUP(D33,Numbers!$A$1:K321,2,)</f>
        <v xml:space="preserve">Darion </v>
      </c>
      <c r="C33" s="27" t="str">
        <f>VLOOKUP(D33,Numbers!$A$1:L321,3,)</f>
        <v>Moore</v>
      </c>
      <c r="D33" s="30">
        <v>354</v>
      </c>
      <c r="E33" s="14">
        <v>12.5</v>
      </c>
      <c r="F33" s="25">
        <v>4</v>
      </c>
      <c r="G33" s="12"/>
      <c r="H33" s="27"/>
      <c r="I33" s="27"/>
      <c r="J33" s="30"/>
      <c r="K33" s="14"/>
      <c r="L33" s="25">
        <v>4</v>
      </c>
      <c r="M33" s="12"/>
      <c r="N33" s="27"/>
      <c r="O33" s="27"/>
      <c r="P33" s="30"/>
      <c r="Q33" s="14"/>
      <c r="R33" s="25">
        <v>4</v>
      </c>
    </row>
    <row r="34" spans="1:18" x14ac:dyDescent="0.35">
      <c r="A34" s="12"/>
      <c r="B34" s="27" t="str">
        <f>VLOOKUP(D34,Numbers!$A$1:K322,2,)</f>
        <v xml:space="preserve">Jack </v>
      </c>
      <c r="C34" s="27" t="str">
        <f>VLOOKUP(D34,Numbers!$A$1:L322,3,)</f>
        <v>O'Neill</v>
      </c>
      <c r="D34" s="50">
        <v>364</v>
      </c>
      <c r="E34" s="14">
        <v>13.1</v>
      </c>
      <c r="F34" s="25">
        <v>5</v>
      </c>
      <c r="G34" s="12"/>
      <c r="H34" s="27"/>
      <c r="I34" s="27"/>
      <c r="J34" s="50"/>
      <c r="K34" s="14"/>
      <c r="L34" s="25">
        <v>5</v>
      </c>
      <c r="M34" s="12"/>
      <c r="N34" s="27"/>
      <c r="O34" s="27"/>
      <c r="P34" s="50"/>
      <c r="Q34" s="14"/>
      <c r="R34" s="25">
        <v>5</v>
      </c>
    </row>
    <row r="35" spans="1:18" x14ac:dyDescent="0.35">
      <c r="A35" s="12"/>
      <c r="B35" s="27"/>
      <c r="C35" s="27"/>
      <c r="D35" s="30"/>
      <c r="E35" s="14"/>
      <c r="F35" s="25">
        <v>6</v>
      </c>
      <c r="G35" s="12"/>
      <c r="H35" s="27"/>
      <c r="I35" s="27"/>
      <c r="J35" s="30"/>
      <c r="K35" s="14"/>
      <c r="L35" s="25">
        <v>6</v>
      </c>
      <c r="M35" s="12"/>
      <c r="N35" s="27"/>
      <c r="O35" s="27"/>
      <c r="P35" s="30"/>
      <c r="Q35" s="14"/>
      <c r="R35" s="25">
        <v>6</v>
      </c>
    </row>
    <row r="36" spans="1:18" x14ac:dyDescent="0.35">
      <c r="M36" s="20"/>
    </row>
    <row r="37" spans="1:18" x14ac:dyDescent="0.35">
      <c r="M37" s="20"/>
    </row>
    <row r="38" spans="1:18" ht="13.15" thickBot="1" x14ac:dyDescent="0.4">
      <c r="B38" s="4" t="s">
        <v>10</v>
      </c>
      <c r="C38" s="4"/>
      <c r="H38" s="4" t="s">
        <v>11</v>
      </c>
      <c r="I38" s="4"/>
      <c r="M38" s="21"/>
    </row>
    <row r="39" spans="1:18" x14ac:dyDescent="0.35">
      <c r="A39" s="5"/>
      <c r="B39" s="6" t="s">
        <v>0</v>
      </c>
      <c r="C39" s="6"/>
      <c r="D39" s="67" t="s">
        <v>976</v>
      </c>
      <c r="E39" s="29" t="s">
        <v>1</v>
      </c>
      <c r="F39" s="7"/>
      <c r="G39" s="5"/>
      <c r="H39" s="6" t="s">
        <v>0</v>
      </c>
      <c r="I39" s="6"/>
      <c r="J39" s="67" t="s">
        <v>976</v>
      </c>
      <c r="K39" s="29" t="s">
        <v>1</v>
      </c>
      <c r="L39" s="7"/>
      <c r="M39" s="19"/>
    </row>
    <row r="40" spans="1:18" x14ac:dyDescent="0.35">
      <c r="A40" s="8"/>
      <c r="B40" s="27" t="str">
        <f>VLOOKUP(D40,Numbers!$A$1:K391,2,)</f>
        <v>Michael</v>
      </c>
      <c r="C40" s="27" t="str">
        <f>VLOOKUP(D40,Numbers!$A$1:L391,3,)</f>
        <v>O'Malley</v>
      </c>
      <c r="D40" s="50">
        <v>372</v>
      </c>
      <c r="E40" s="15">
        <v>5.7</v>
      </c>
      <c r="F40" s="25">
        <v>1</v>
      </c>
      <c r="G40" s="8"/>
      <c r="H40" s="27" t="str">
        <f>VLOOKUP(J40,Numbers!$A$1:Q391,2,)</f>
        <v xml:space="preserve">Benjamin </v>
      </c>
      <c r="I40" s="27" t="str">
        <f>VLOOKUP(J40,Numbers!$A$1:R391,3,)</f>
        <v>Apps</v>
      </c>
      <c r="J40" s="50">
        <v>351</v>
      </c>
      <c r="K40" s="15">
        <v>13.14</v>
      </c>
      <c r="L40" s="25">
        <v>1</v>
      </c>
      <c r="M40" s="19"/>
    </row>
    <row r="41" spans="1:18" x14ac:dyDescent="0.35">
      <c r="A41" s="8"/>
      <c r="B41" s="27" t="str">
        <f>VLOOKUP(D41,Numbers!$A$1:K392,2,)</f>
        <v xml:space="preserve">Darion </v>
      </c>
      <c r="C41" s="27" t="str">
        <f>VLOOKUP(D41,Numbers!$A$1:L392,3,)</f>
        <v>Moore</v>
      </c>
      <c r="D41" s="61">
        <v>354</v>
      </c>
      <c r="E41" s="15">
        <v>4.78</v>
      </c>
      <c r="F41" s="25">
        <v>2</v>
      </c>
      <c r="G41" s="8"/>
      <c r="H41" s="27" t="str">
        <f>VLOOKUP(J41,Numbers!$A$1:Q392,2,)</f>
        <v>Michael</v>
      </c>
      <c r="I41" s="27" t="str">
        <f>VLOOKUP(J41,Numbers!$A$1:R392,3,)</f>
        <v>O'Malley</v>
      </c>
      <c r="J41" s="61">
        <v>372</v>
      </c>
      <c r="K41" s="15">
        <v>11.33</v>
      </c>
      <c r="L41" s="25">
        <v>2</v>
      </c>
      <c r="M41" s="19"/>
    </row>
    <row r="42" spans="1:18" x14ac:dyDescent="0.35">
      <c r="A42" s="8"/>
      <c r="B42" s="27"/>
      <c r="C42" s="27"/>
      <c r="D42" s="61"/>
      <c r="E42" s="15"/>
      <c r="F42" s="25">
        <v>3</v>
      </c>
      <c r="G42" s="8"/>
      <c r="H42" s="27"/>
      <c r="I42" s="27"/>
      <c r="J42" s="61"/>
      <c r="K42" s="15"/>
      <c r="L42" s="25">
        <v>3</v>
      </c>
      <c r="M42" s="19"/>
    </row>
    <row r="43" spans="1:18" x14ac:dyDescent="0.35">
      <c r="A43" s="8"/>
      <c r="B43" s="27"/>
      <c r="C43" s="27"/>
      <c r="D43" s="50"/>
      <c r="E43" s="15"/>
      <c r="F43" s="25">
        <v>4</v>
      </c>
      <c r="G43" s="8"/>
      <c r="H43" s="27"/>
      <c r="I43" s="27"/>
      <c r="J43" s="50"/>
      <c r="K43" s="15"/>
      <c r="L43" s="25">
        <v>4</v>
      </c>
      <c r="M43" s="19"/>
    </row>
    <row r="44" spans="1:18" ht="13.15" thickBot="1" x14ac:dyDescent="0.4">
      <c r="A44" s="13"/>
      <c r="B44" s="73"/>
      <c r="C44" s="73"/>
      <c r="D44" s="90"/>
      <c r="E44" s="91"/>
      <c r="F44" s="73"/>
      <c r="G44" s="74"/>
      <c r="H44" s="73"/>
      <c r="I44" s="73"/>
      <c r="J44" s="90"/>
      <c r="K44" s="91"/>
      <c r="L44" s="75"/>
      <c r="M44" s="19"/>
      <c r="N44" s="20"/>
      <c r="O44" s="20"/>
      <c r="P44" s="20"/>
      <c r="Q44" s="20"/>
      <c r="R44" s="20"/>
    </row>
    <row r="45" spans="1:18" x14ac:dyDescent="0.35">
      <c r="A45" s="21"/>
      <c r="B45" s="19"/>
      <c r="C45" s="19"/>
      <c r="D45" s="89"/>
      <c r="E45" s="88"/>
      <c r="F45" s="19"/>
      <c r="G45" s="21"/>
      <c r="H45" s="19"/>
      <c r="I45" s="19"/>
      <c r="J45" s="89"/>
      <c r="K45" s="88"/>
      <c r="L45" s="19"/>
      <c r="M45" s="19"/>
      <c r="N45" s="20"/>
      <c r="O45" s="20"/>
      <c r="P45" s="20"/>
      <c r="Q45" s="20"/>
      <c r="R45" s="20"/>
    </row>
    <row r="46" spans="1:18" ht="13.15" thickBot="1" x14ac:dyDescent="0.4">
      <c r="B46" s="4" t="s">
        <v>13</v>
      </c>
      <c r="C46" s="4"/>
      <c r="H46" s="4" t="s">
        <v>14</v>
      </c>
      <c r="I46" s="4"/>
      <c r="M46" s="19"/>
    </row>
    <row r="47" spans="1:18" x14ac:dyDescent="0.35">
      <c r="A47" s="5"/>
      <c r="B47" s="6" t="s">
        <v>0</v>
      </c>
      <c r="C47" s="6"/>
      <c r="D47" s="67" t="s">
        <v>976</v>
      </c>
      <c r="E47" s="29" t="s">
        <v>1</v>
      </c>
      <c r="F47" s="7"/>
      <c r="G47" s="5"/>
      <c r="H47" s="6" t="s">
        <v>0</v>
      </c>
      <c r="I47" s="6"/>
      <c r="J47" s="67" t="s">
        <v>976</v>
      </c>
      <c r="K47" s="29" t="s">
        <v>1</v>
      </c>
      <c r="L47" s="7"/>
      <c r="M47" s="19"/>
    </row>
    <row r="48" spans="1:18" x14ac:dyDescent="0.35">
      <c r="A48" s="8"/>
      <c r="B48" s="27" t="str">
        <f>VLOOKUP(D48,Numbers!$A$1:K427,2,)</f>
        <v xml:space="preserve">James </v>
      </c>
      <c r="C48" s="27" t="str">
        <f>VLOOKUP(D48,Numbers!$A$1:L427,3,)</f>
        <v>Carroll</v>
      </c>
      <c r="D48" s="61">
        <v>366</v>
      </c>
      <c r="E48" s="15">
        <v>11.89</v>
      </c>
      <c r="F48" s="25">
        <v>1</v>
      </c>
      <c r="G48" s="8"/>
      <c r="H48" s="27" t="str">
        <f>VLOOKUP(J48,Numbers!$A$1:Q427,2,)</f>
        <v xml:space="preserve">James </v>
      </c>
      <c r="I48" s="27" t="str">
        <f>VLOOKUP(J48,Numbers!$A$1:R427,3,)</f>
        <v>Carroll</v>
      </c>
      <c r="J48" s="61">
        <v>366</v>
      </c>
      <c r="K48" s="15">
        <v>41.75</v>
      </c>
      <c r="L48" s="25">
        <v>1</v>
      </c>
      <c r="M48" s="19"/>
    </row>
    <row r="49" spans="1:18" x14ac:dyDescent="0.35">
      <c r="A49" s="8"/>
      <c r="B49" s="27"/>
      <c r="C49" s="27"/>
      <c r="D49" s="30"/>
      <c r="E49" s="15"/>
      <c r="F49" s="25">
        <v>2</v>
      </c>
      <c r="G49" s="8"/>
      <c r="H49" s="27"/>
      <c r="I49" s="27"/>
      <c r="J49" s="61"/>
      <c r="K49" s="15"/>
      <c r="L49" s="25">
        <v>2</v>
      </c>
      <c r="M49" s="19"/>
    </row>
    <row r="50" spans="1:18" ht="13.15" thickBot="1" x14ac:dyDescent="0.4">
      <c r="A50" s="13"/>
      <c r="B50" s="73"/>
      <c r="C50" s="73"/>
      <c r="D50" s="78"/>
      <c r="E50" s="91"/>
      <c r="F50" s="75"/>
      <c r="G50" s="13"/>
      <c r="H50" s="73"/>
      <c r="I50" s="73"/>
      <c r="J50" s="92"/>
      <c r="K50" s="91"/>
      <c r="L50" s="75"/>
      <c r="M50" s="19"/>
      <c r="N50" s="20"/>
      <c r="O50" s="20"/>
      <c r="P50" s="20"/>
      <c r="Q50" s="20"/>
      <c r="R50" s="20"/>
    </row>
  </sheetData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B3F7-FDD6-44F0-949A-195BDA341EDC}">
  <sheetPr>
    <outlinePr summaryBelow="0" summaryRight="0"/>
    <pageSetUpPr fitToPage="1"/>
  </sheetPr>
  <dimension ref="A1:AD417"/>
  <sheetViews>
    <sheetView view="pageBreakPreview" topLeftCell="A178" zoomScale="50" zoomScaleNormal="80" zoomScaleSheetLayoutView="50" workbookViewId="0">
      <selection activeCell="AF208" sqref="AF208"/>
    </sheetView>
  </sheetViews>
  <sheetFormatPr defaultColWidth="14.3984375" defaultRowHeight="20.25" x14ac:dyDescent="0.55000000000000004"/>
  <cols>
    <col min="1" max="1" width="10.19921875" style="66" bestFit="1" customWidth="1"/>
    <col min="2" max="2" width="14.9296875" style="66" bestFit="1" customWidth="1"/>
    <col min="3" max="3" width="29.1328125" style="66" bestFit="1" customWidth="1"/>
    <col min="4" max="4" width="8.06640625" style="66" bestFit="1" customWidth="1"/>
    <col min="5" max="5" width="11.33203125" style="66" bestFit="1" customWidth="1"/>
    <col min="6" max="6" width="7.46484375" style="66" bestFit="1" customWidth="1"/>
    <col min="7" max="7" width="9.33203125" style="66" bestFit="1" customWidth="1"/>
    <col min="8" max="8" width="5.73046875" style="66" bestFit="1" customWidth="1"/>
    <col min="9" max="9" width="7.6640625" style="66" bestFit="1" customWidth="1"/>
    <col min="10" max="11" width="5.73046875" style="66" bestFit="1" customWidth="1"/>
    <col min="12" max="14" width="6.9296875" style="66" bestFit="1" customWidth="1"/>
    <col min="15" max="15" width="7.53125" style="66" bestFit="1" customWidth="1"/>
    <col min="16" max="17" width="8.06640625" style="66" bestFit="1" customWidth="1"/>
    <col min="18" max="19" width="6.9296875" style="66" bestFit="1" customWidth="1"/>
    <col min="20" max="20" width="7.53125" style="66" bestFit="1" customWidth="1"/>
    <col min="21" max="22" width="6.9296875" style="66" bestFit="1" customWidth="1"/>
    <col min="23" max="23" width="5.73046875" style="66" bestFit="1" customWidth="1"/>
    <col min="24" max="27" width="6.9296875" style="66" bestFit="1" customWidth="1"/>
    <col min="28" max="28" width="8.06640625" style="66" bestFit="1" customWidth="1"/>
    <col min="29" max="29" width="6.33203125" style="66" bestFit="1" customWidth="1"/>
    <col min="30" max="30" width="6.9296875" style="66" bestFit="1" customWidth="1"/>
    <col min="31" max="16384" width="14.3984375" style="66"/>
  </cols>
  <sheetData>
    <row r="1" spans="1:30" x14ac:dyDescent="0.55000000000000004">
      <c r="A1" s="65" t="s">
        <v>523</v>
      </c>
      <c r="B1" s="65" t="s">
        <v>524</v>
      </c>
      <c r="C1" s="65" t="s">
        <v>525</v>
      </c>
      <c r="D1" s="65" t="s">
        <v>526</v>
      </c>
      <c r="E1" s="65" t="s">
        <v>527</v>
      </c>
      <c r="F1" s="65" t="s">
        <v>12</v>
      </c>
      <c r="G1" s="65" t="s">
        <v>528</v>
      </c>
      <c r="H1" s="65" t="s">
        <v>15</v>
      </c>
      <c r="I1" s="65" t="s">
        <v>14</v>
      </c>
      <c r="J1" s="65" t="s">
        <v>16</v>
      </c>
      <c r="K1" s="65" t="s">
        <v>529</v>
      </c>
      <c r="L1" s="65" t="s">
        <v>530</v>
      </c>
      <c r="M1" s="65" t="s">
        <v>17</v>
      </c>
      <c r="N1" s="65" t="s">
        <v>4</v>
      </c>
      <c r="O1" s="65" t="s">
        <v>531</v>
      </c>
      <c r="P1" s="65" t="s">
        <v>532</v>
      </c>
      <c r="Q1" s="65" t="s">
        <v>7</v>
      </c>
      <c r="R1" s="65" t="s">
        <v>533</v>
      </c>
      <c r="S1" s="65" t="s">
        <v>5</v>
      </c>
      <c r="T1" s="65" t="s">
        <v>534</v>
      </c>
      <c r="U1" s="65" t="s">
        <v>18</v>
      </c>
      <c r="V1" s="65" t="s">
        <v>535</v>
      </c>
      <c r="W1" s="65" t="s">
        <v>536</v>
      </c>
      <c r="X1" s="65" t="s">
        <v>537</v>
      </c>
      <c r="Y1" s="65" t="s">
        <v>538</v>
      </c>
      <c r="Z1" s="65" t="s">
        <v>539</v>
      </c>
      <c r="AA1" s="65" t="s">
        <v>540</v>
      </c>
      <c r="AB1" s="65" t="s">
        <v>6</v>
      </c>
      <c r="AC1" s="65" t="s">
        <v>541</v>
      </c>
      <c r="AD1" s="65" t="s">
        <v>542</v>
      </c>
    </row>
    <row r="2" spans="1:30" x14ac:dyDescent="0.55000000000000004">
      <c r="A2" s="65">
        <v>1</v>
      </c>
      <c r="B2" s="65" t="s">
        <v>977</v>
      </c>
      <c r="C2" s="65" t="s">
        <v>543</v>
      </c>
      <c r="D2" s="65" t="s">
        <v>544</v>
      </c>
      <c r="E2" s="65" t="s">
        <v>545</v>
      </c>
      <c r="F2" s="65"/>
      <c r="G2" s="65"/>
      <c r="J2" s="65">
        <v>4.5</v>
      </c>
      <c r="M2" s="65"/>
      <c r="N2" s="65">
        <v>13.89</v>
      </c>
      <c r="O2" s="65"/>
      <c r="Q2" s="65"/>
      <c r="T2" s="65"/>
      <c r="U2" s="65"/>
      <c r="X2" s="65"/>
      <c r="Y2" s="65"/>
      <c r="Z2" s="65"/>
      <c r="AA2" s="65"/>
      <c r="AB2" s="65"/>
      <c r="AC2" s="65"/>
      <c r="AD2" s="65"/>
    </row>
    <row r="3" spans="1:30" x14ac:dyDescent="0.55000000000000004">
      <c r="A3" s="65">
        <v>2</v>
      </c>
      <c r="B3" s="65" t="s">
        <v>978</v>
      </c>
      <c r="C3" s="65" t="s">
        <v>546</v>
      </c>
      <c r="D3" s="65" t="s">
        <v>547</v>
      </c>
      <c r="E3" s="65" t="s">
        <v>545</v>
      </c>
      <c r="F3" s="65"/>
      <c r="G3" s="65"/>
      <c r="H3" s="65"/>
      <c r="I3" s="65"/>
      <c r="J3" s="65">
        <v>3.94</v>
      </c>
      <c r="K3" s="65"/>
      <c r="L3" s="65"/>
      <c r="M3" s="65"/>
      <c r="N3" s="65"/>
      <c r="O3" s="65"/>
      <c r="P3" s="65"/>
      <c r="Q3" s="65"/>
      <c r="R3" s="65">
        <v>0</v>
      </c>
      <c r="T3" s="65"/>
      <c r="U3" s="65"/>
    </row>
    <row r="4" spans="1:30" x14ac:dyDescent="0.55000000000000004">
      <c r="A4" s="65">
        <v>3</v>
      </c>
      <c r="B4" s="65" t="s">
        <v>521</v>
      </c>
      <c r="C4" s="65" t="s">
        <v>549</v>
      </c>
      <c r="D4" s="65" t="s">
        <v>544</v>
      </c>
      <c r="E4" s="65" t="s">
        <v>545</v>
      </c>
      <c r="F4" s="65"/>
      <c r="I4" s="65">
        <v>21.85</v>
      </c>
      <c r="M4" s="65"/>
      <c r="O4" s="65"/>
      <c r="Q4" s="65" t="s">
        <v>550</v>
      </c>
      <c r="R4" s="65"/>
      <c r="U4" s="65"/>
      <c r="V4" s="65"/>
      <c r="Z4" s="65"/>
      <c r="AA4" s="65"/>
      <c r="AB4" s="65"/>
      <c r="AC4" s="65"/>
      <c r="AD4" s="65"/>
    </row>
    <row r="5" spans="1:30" x14ac:dyDescent="0.55000000000000004">
      <c r="A5" s="65">
        <v>4</v>
      </c>
      <c r="B5" s="65" t="s">
        <v>979</v>
      </c>
      <c r="C5" s="65" t="s">
        <v>551</v>
      </c>
      <c r="D5" s="65" t="s">
        <v>544</v>
      </c>
      <c r="E5" s="65" t="s">
        <v>545</v>
      </c>
      <c r="F5" s="65"/>
      <c r="H5" s="65">
        <v>0</v>
      </c>
      <c r="N5" s="65">
        <v>0</v>
      </c>
      <c r="O5" s="65"/>
      <c r="R5" s="65"/>
      <c r="S5" s="65"/>
      <c r="T5" s="65"/>
      <c r="U5" s="65"/>
      <c r="Y5" s="65"/>
      <c r="Z5" s="65"/>
      <c r="AA5" s="65"/>
      <c r="AB5" s="65"/>
      <c r="AC5" s="65"/>
      <c r="AD5" s="65"/>
    </row>
    <row r="6" spans="1:30" x14ac:dyDescent="0.55000000000000004">
      <c r="A6" s="65">
        <v>5</v>
      </c>
      <c r="B6" s="65" t="s">
        <v>980</v>
      </c>
      <c r="C6" s="65" t="s">
        <v>552</v>
      </c>
      <c r="D6" s="65" t="s">
        <v>547</v>
      </c>
      <c r="E6" s="65" t="s">
        <v>545</v>
      </c>
      <c r="F6" s="65"/>
      <c r="G6" s="65"/>
      <c r="H6" s="65"/>
      <c r="I6" s="65"/>
      <c r="J6" s="65">
        <v>0</v>
      </c>
      <c r="K6" s="65"/>
      <c r="O6" s="65"/>
      <c r="R6" s="65"/>
      <c r="U6" s="65"/>
      <c r="V6" s="65"/>
      <c r="Z6" s="65"/>
      <c r="AA6" s="65"/>
      <c r="AB6" s="65" t="s">
        <v>553</v>
      </c>
      <c r="AC6" s="65"/>
      <c r="AD6" s="65"/>
    </row>
    <row r="7" spans="1:30" x14ac:dyDescent="0.55000000000000004">
      <c r="A7" s="65">
        <v>6</v>
      </c>
      <c r="B7" s="65" t="s">
        <v>981</v>
      </c>
      <c r="C7" s="65" t="s">
        <v>555</v>
      </c>
      <c r="D7" s="65" t="s">
        <v>547</v>
      </c>
      <c r="E7" s="65" t="s">
        <v>545</v>
      </c>
      <c r="F7" s="65"/>
      <c r="H7" s="65"/>
      <c r="L7" s="65">
        <v>10.66</v>
      </c>
      <c r="N7" s="65"/>
      <c r="P7" s="65"/>
      <c r="R7" s="65"/>
      <c r="U7" s="65"/>
      <c r="X7" s="65">
        <v>11.16</v>
      </c>
      <c r="Y7" s="65"/>
      <c r="Z7" s="65"/>
      <c r="AA7" s="65"/>
      <c r="AB7" s="65"/>
      <c r="AC7" s="65"/>
      <c r="AD7" s="65"/>
    </row>
    <row r="8" spans="1:30" x14ac:dyDescent="0.55000000000000004">
      <c r="A8" s="65">
        <v>7</v>
      </c>
      <c r="B8" s="65" t="s">
        <v>505</v>
      </c>
      <c r="C8" s="65" t="s">
        <v>557</v>
      </c>
      <c r="D8" s="65" t="s">
        <v>547</v>
      </c>
      <c r="E8" s="65" t="s">
        <v>545</v>
      </c>
      <c r="F8" s="65"/>
      <c r="G8" s="65"/>
      <c r="H8" s="65">
        <v>1.3</v>
      </c>
      <c r="J8" s="65"/>
      <c r="K8" s="65"/>
      <c r="L8" s="65"/>
      <c r="Q8" s="65"/>
      <c r="R8" s="65"/>
      <c r="S8" s="65"/>
      <c r="T8" s="65"/>
      <c r="U8" s="65"/>
      <c r="X8" s="65">
        <v>12.79</v>
      </c>
    </row>
    <row r="9" spans="1:30" x14ac:dyDescent="0.55000000000000004">
      <c r="A9" s="65">
        <v>8</v>
      </c>
      <c r="B9" s="65" t="s">
        <v>982</v>
      </c>
      <c r="C9" s="65" t="s">
        <v>558</v>
      </c>
      <c r="D9" s="65" t="s">
        <v>547</v>
      </c>
      <c r="E9" s="65" t="s">
        <v>545</v>
      </c>
      <c r="F9" s="65"/>
      <c r="G9" s="65"/>
      <c r="H9" s="65"/>
      <c r="I9" s="65">
        <v>0</v>
      </c>
      <c r="J9" s="65"/>
      <c r="K9" s="65"/>
      <c r="M9" s="65"/>
      <c r="O9" s="65"/>
      <c r="Q9" s="65"/>
      <c r="R9" s="65"/>
      <c r="T9" s="65"/>
      <c r="Y9" s="65"/>
    </row>
    <row r="10" spans="1:30" x14ac:dyDescent="0.55000000000000004">
      <c r="A10" s="65">
        <v>9</v>
      </c>
      <c r="B10" s="65" t="s">
        <v>513</v>
      </c>
      <c r="C10" s="65" t="s">
        <v>560</v>
      </c>
      <c r="D10" s="65" t="s">
        <v>547</v>
      </c>
      <c r="E10" s="65" t="s">
        <v>545</v>
      </c>
      <c r="F10" s="65"/>
      <c r="H10" s="65">
        <v>1.2</v>
      </c>
      <c r="J10" s="65"/>
      <c r="K10" s="65"/>
      <c r="L10" s="65"/>
      <c r="M10" s="65"/>
      <c r="N10" s="65"/>
      <c r="R10" s="65">
        <v>23</v>
      </c>
      <c r="T10" s="65"/>
      <c r="U10" s="65"/>
      <c r="W10" s="65"/>
      <c r="X10" s="65"/>
      <c r="Y10" s="65"/>
    </row>
    <row r="11" spans="1:30" x14ac:dyDescent="0.55000000000000004">
      <c r="A11" s="65">
        <v>10</v>
      </c>
      <c r="B11" s="65" t="s">
        <v>983</v>
      </c>
      <c r="C11" s="65" t="s">
        <v>562</v>
      </c>
      <c r="D11" s="65" t="s">
        <v>544</v>
      </c>
      <c r="E11" s="65" t="s">
        <v>545</v>
      </c>
      <c r="F11" s="65"/>
      <c r="G11" s="65"/>
      <c r="H11" s="65"/>
      <c r="I11" s="65"/>
      <c r="L11" s="65">
        <v>0</v>
      </c>
      <c r="S11" s="65"/>
      <c r="U11" s="65"/>
    </row>
    <row r="12" spans="1:30" x14ac:dyDescent="0.55000000000000004">
      <c r="A12" s="65">
        <v>11</v>
      </c>
      <c r="B12" s="65" t="s">
        <v>509</v>
      </c>
      <c r="C12" s="65" t="s">
        <v>564</v>
      </c>
      <c r="D12" s="65" t="s">
        <v>547</v>
      </c>
      <c r="E12" s="65" t="s">
        <v>545</v>
      </c>
      <c r="F12" s="65">
        <v>8.8800000000000008</v>
      </c>
      <c r="G12" s="65"/>
      <c r="I12" s="65"/>
      <c r="J12" s="65"/>
      <c r="K12" s="65"/>
      <c r="L12" s="65"/>
      <c r="M12" s="65"/>
      <c r="N12" s="65"/>
      <c r="O12" s="65"/>
      <c r="R12" s="65"/>
      <c r="S12" s="65"/>
      <c r="U12" s="65"/>
      <c r="AB12" s="65" t="s">
        <v>565</v>
      </c>
    </row>
    <row r="13" spans="1:30" x14ac:dyDescent="0.55000000000000004">
      <c r="A13" s="65">
        <v>12</v>
      </c>
      <c r="B13" s="65" t="s">
        <v>984</v>
      </c>
      <c r="C13" s="65" t="s">
        <v>566</v>
      </c>
      <c r="D13" s="65" t="s">
        <v>547</v>
      </c>
      <c r="E13" s="65" t="s">
        <v>545</v>
      </c>
      <c r="F13" s="65"/>
      <c r="H13" s="65"/>
      <c r="I13" s="65"/>
      <c r="K13" s="65"/>
      <c r="L13" s="65"/>
      <c r="N13" s="65"/>
      <c r="O13" s="65"/>
      <c r="P13" s="65"/>
      <c r="R13" s="65"/>
      <c r="T13" s="65"/>
      <c r="Z13" s="65"/>
      <c r="AA13" s="65"/>
      <c r="AB13" s="65" t="s">
        <v>567</v>
      </c>
      <c r="AC13" s="65"/>
      <c r="AD13" s="65"/>
    </row>
    <row r="14" spans="1:30" x14ac:dyDescent="0.55000000000000004">
      <c r="A14" s="65">
        <v>13</v>
      </c>
      <c r="B14" s="65" t="s">
        <v>985</v>
      </c>
      <c r="C14" s="65" t="s">
        <v>568</v>
      </c>
      <c r="D14" s="65" t="s">
        <v>544</v>
      </c>
      <c r="E14" s="65" t="s">
        <v>545</v>
      </c>
      <c r="F14" s="65"/>
      <c r="G14" s="65"/>
      <c r="H14" s="65"/>
      <c r="I14" s="65"/>
      <c r="J14" s="65">
        <v>0</v>
      </c>
      <c r="K14" s="65"/>
      <c r="L14" s="65"/>
      <c r="M14" s="65"/>
      <c r="N14" s="65"/>
      <c r="P14" s="65"/>
      <c r="R14" s="65"/>
      <c r="T14" s="65"/>
      <c r="U14" s="65"/>
      <c r="Z14" s="65">
        <v>0</v>
      </c>
    </row>
    <row r="15" spans="1:30" x14ac:dyDescent="0.55000000000000004">
      <c r="A15" s="65">
        <v>14</v>
      </c>
      <c r="B15" s="65" t="s">
        <v>520</v>
      </c>
      <c r="C15" s="65" t="s">
        <v>569</v>
      </c>
      <c r="D15" s="65" t="s">
        <v>547</v>
      </c>
      <c r="E15" s="65" t="s">
        <v>545</v>
      </c>
      <c r="F15" s="65"/>
      <c r="L15" s="65">
        <v>6.82</v>
      </c>
      <c r="R15" s="65">
        <v>20.309999999999999</v>
      </c>
      <c r="U15" s="65"/>
      <c r="V15" s="65"/>
      <c r="X15" s="65"/>
      <c r="Z15" s="65"/>
      <c r="AA15" s="65"/>
      <c r="AB15" s="65"/>
      <c r="AC15" s="65"/>
      <c r="AD15" s="65"/>
    </row>
    <row r="16" spans="1:30" x14ac:dyDescent="0.55000000000000004">
      <c r="A16" s="65">
        <v>15</v>
      </c>
      <c r="B16" s="65" t="s">
        <v>986</v>
      </c>
      <c r="C16" s="65" t="s">
        <v>571</v>
      </c>
      <c r="D16" s="65" t="s">
        <v>544</v>
      </c>
      <c r="E16" s="65" t="s">
        <v>545</v>
      </c>
      <c r="F16" s="65"/>
      <c r="I16" s="65"/>
      <c r="J16" s="65"/>
      <c r="K16" s="65"/>
      <c r="L16" s="65"/>
      <c r="N16" s="65"/>
      <c r="Q16" s="65"/>
      <c r="Y16" s="65"/>
      <c r="Z16" s="65"/>
      <c r="AA16" s="65"/>
      <c r="AB16" s="65" t="s">
        <v>553</v>
      </c>
      <c r="AC16" s="65"/>
      <c r="AD16" s="65"/>
    </row>
    <row r="17" spans="1:30" x14ac:dyDescent="0.55000000000000004">
      <c r="A17" s="65">
        <v>16</v>
      </c>
      <c r="B17" s="65" t="s">
        <v>987</v>
      </c>
      <c r="C17" s="65" t="s">
        <v>572</v>
      </c>
      <c r="D17" s="65" t="s">
        <v>544</v>
      </c>
      <c r="E17" s="65" t="s">
        <v>545</v>
      </c>
      <c r="F17" s="65"/>
      <c r="L17" s="65">
        <v>6.85</v>
      </c>
      <c r="N17" s="65"/>
      <c r="R17" s="65"/>
      <c r="W17" s="65"/>
    </row>
    <row r="18" spans="1:30" x14ac:dyDescent="0.55000000000000004">
      <c r="A18" s="65">
        <v>17</v>
      </c>
      <c r="B18" s="65" t="s">
        <v>988</v>
      </c>
      <c r="C18" s="65" t="s">
        <v>573</v>
      </c>
      <c r="D18" s="65" t="s">
        <v>547</v>
      </c>
      <c r="E18" s="65" t="s">
        <v>545</v>
      </c>
      <c r="F18" s="65"/>
      <c r="G18" s="65"/>
      <c r="I18" s="65"/>
      <c r="J18" s="65">
        <v>2.42</v>
      </c>
      <c r="M18" s="65"/>
      <c r="N18" s="65"/>
      <c r="O18" s="65"/>
      <c r="R18" s="65"/>
      <c r="T18" s="65"/>
      <c r="U18" s="65"/>
      <c r="Y18" s="65">
        <v>12.39</v>
      </c>
    </row>
    <row r="19" spans="1:30" x14ac:dyDescent="0.55000000000000004">
      <c r="A19" s="65">
        <v>18</v>
      </c>
      <c r="B19" s="65" t="s">
        <v>989</v>
      </c>
      <c r="C19" s="65" t="s">
        <v>574</v>
      </c>
      <c r="D19" s="65" t="s">
        <v>544</v>
      </c>
      <c r="E19" s="65" t="s">
        <v>545</v>
      </c>
      <c r="F19" s="65"/>
      <c r="M19" s="65"/>
      <c r="P19" s="65"/>
      <c r="Q19" s="65" t="s">
        <v>553</v>
      </c>
      <c r="R19" s="65"/>
      <c r="U19" s="65"/>
      <c r="V19" s="65"/>
    </row>
    <row r="20" spans="1:30" x14ac:dyDescent="0.55000000000000004">
      <c r="A20" s="65">
        <v>19</v>
      </c>
      <c r="B20" s="65" t="s">
        <v>990</v>
      </c>
      <c r="C20" s="65" t="s">
        <v>575</v>
      </c>
      <c r="D20" s="65" t="s">
        <v>547</v>
      </c>
      <c r="E20" s="65" t="s">
        <v>545</v>
      </c>
      <c r="F20" s="65"/>
      <c r="J20" s="65"/>
      <c r="M20" s="65"/>
      <c r="O20" s="65"/>
      <c r="Q20" s="65"/>
      <c r="R20" s="65"/>
      <c r="U20" s="65"/>
      <c r="AB20" s="65" t="s">
        <v>576</v>
      </c>
    </row>
    <row r="21" spans="1:30" x14ac:dyDescent="0.55000000000000004">
      <c r="A21" s="65">
        <v>20</v>
      </c>
      <c r="B21" s="65" t="s">
        <v>991</v>
      </c>
      <c r="C21" s="65" t="s">
        <v>562</v>
      </c>
      <c r="D21" s="65" t="s">
        <v>544</v>
      </c>
      <c r="E21" s="65" t="s">
        <v>545</v>
      </c>
      <c r="F21" s="65">
        <v>0</v>
      </c>
      <c r="I21" s="65"/>
      <c r="K21" s="65"/>
      <c r="M21" s="65"/>
      <c r="R21" s="65"/>
      <c r="U21" s="65"/>
      <c r="X21" s="65"/>
      <c r="Y21" s="65"/>
      <c r="Z21" s="65"/>
      <c r="AA21" s="65"/>
      <c r="AB21" s="65"/>
      <c r="AC21" s="65"/>
      <c r="AD21" s="65"/>
    </row>
    <row r="22" spans="1:30" x14ac:dyDescent="0.55000000000000004">
      <c r="A22" s="65">
        <v>21</v>
      </c>
      <c r="B22" s="65" t="s">
        <v>992</v>
      </c>
      <c r="C22" s="65" t="s">
        <v>578</v>
      </c>
      <c r="D22" s="65" t="s">
        <v>544</v>
      </c>
      <c r="E22" s="65" t="s">
        <v>545</v>
      </c>
      <c r="F22" s="65"/>
      <c r="H22" s="65">
        <v>0</v>
      </c>
      <c r="L22" s="65"/>
      <c r="M22" s="65"/>
      <c r="O22" s="65"/>
      <c r="Q22" s="65"/>
      <c r="T22" s="65"/>
      <c r="U22" s="65"/>
      <c r="W22" s="65"/>
    </row>
    <row r="23" spans="1:30" x14ac:dyDescent="0.55000000000000004">
      <c r="A23" s="65">
        <v>22</v>
      </c>
      <c r="B23" s="65" t="s">
        <v>993</v>
      </c>
      <c r="C23" s="65" t="s">
        <v>579</v>
      </c>
      <c r="D23" s="65" t="s">
        <v>547</v>
      </c>
      <c r="E23" s="65" t="s">
        <v>545</v>
      </c>
      <c r="F23" s="65"/>
      <c r="G23" s="65"/>
      <c r="H23" s="65">
        <v>1.3</v>
      </c>
      <c r="I23" s="65"/>
      <c r="J23" s="65"/>
      <c r="K23" s="65"/>
      <c r="L23" s="65"/>
      <c r="M23" s="65"/>
      <c r="N23" s="65"/>
      <c r="P23" s="65"/>
      <c r="Q23" s="65"/>
      <c r="R23" s="65"/>
      <c r="S23" s="65"/>
      <c r="T23" s="65"/>
      <c r="U23" s="65"/>
    </row>
    <row r="24" spans="1:30" x14ac:dyDescent="0.55000000000000004">
      <c r="A24" s="65">
        <v>23</v>
      </c>
      <c r="B24" s="65" t="s">
        <v>511</v>
      </c>
      <c r="C24" s="65" t="s">
        <v>580</v>
      </c>
      <c r="D24" s="65" t="s">
        <v>547</v>
      </c>
      <c r="E24" s="65" t="s">
        <v>545</v>
      </c>
      <c r="F24" s="65"/>
      <c r="H24" s="65">
        <v>0</v>
      </c>
      <c r="I24" s="65"/>
      <c r="J24" s="65"/>
      <c r="K24" s="65"/>
      <c r="L24" s="65"/>
      <c r="M24" s="65"/>
      <c r="N24" s="65"/>
      <c r="P24" s="65"/>
      <c r="Q24" s="65"/>
      <c r="R24" s="65"/>
      <c r="S24" s="65"/>
      <c r="U24" s="65"/>
    </row>
    <row r="25" spans="1:30" x14ac:dyDescent="0.55000000000000004">
      <c r="A25" s="65">
        <v>24</v>
      </c>
      <c r="B25" s="65" t="s">
        <v>994</v>
      </c>
      <c r="C25" s="65" t="s">
        <v>582</v>
      </c>
      <c r="D25" s="65" t="s">
        <v>547</v>
      </c>
      <c r="E25" s="65" t="s">
        <v>545</v>
      </c>
      <c r="F25" s="65"/>
      <c r="I25" s="65"/>
      <c r="J25" s="65">
        <v>3.4</v>
      </c>
      <c r="K25" s="65"/>
      <c r="L25" s="65"/>
      <c r="N25" s="65"/>
      <c r="O25" s="65"/>
      <c r="Q25" s="65"/>
      <c r="R25" s="65"/>
      <c r="T25" s="65"/>
      <c r="U25" s="65"/>
      <c r="Z25" s="65"/>
      <c r="AA25" s="65"/>
      <c r="AB25" s="65" t="s">
        <v>583</v>
      </c>
      <c r="AC25" s="65"/>
      <c r="AD25" s="65"/>
    </row>
    <row r="26" spans="1:30" x14ac:dyDescent="0.55000000000000004">
      <c r="A26" s="65">
        <v>25</v>
      </c>
      <c r="B26" s="65" t="s">
        <v>995</v>
      </c>
      <c r="C26" s="65" t="s">
        <v>585</v>
      </c>
      <c r="D26" s="65" t="s">
        <v>547</v>
      </c>
      <c r="E26" s="65" t="s">
        <v>545</v>
      </c>
      <c r="F26" s="65"/>
      <c r="G26" s="65"/>
      <c r="H26" s="65"/>
      <c r="K26" s="65"/>
      <c r="L26" s="65"/>
      <c r="M26" s="65"/>
      <c r="N26" s="65"/>
      <c r="O26" s="65"/>
      <c r="P26" s="65" t="s">
        <v>553</v>
      </c>
      <c r="S26" s="65"/>
      <c r="Z26" s="65"/>
      <c r="AA26" s="65"/>
      <c r="AB26" s="65"/>
      <c r="AC26" s="65"/>
      <c r="AD26" s="65"/>
    </row>
    <row r="27" spans="1:30" x14ac:dyDescent="0.55000000000000004">
      <c r="A27" s="65">
        <v>26</v>
      </c>
      <c r="B27" s="65" t="s">
        <v>512</v>
      </c>
      <c r="C27" s="65" t="s">
        <v>586</v>
      </c>
      <c r="D27" s="65" t="s">
        <v>547</v>
      </c>
      <c r="E27" s="65" t="s">
        <v>545</v>
      </c>
      <c r="F27" s="65"/>
      <c r="H27" s="65"/>
      <c r="I27" s="65"/>
      <c r="J27" s="65">
        <v>0</v>
      </c>
      <c r="K27" s="65"/>
      <c r="L27" s="65"/>
      <c r="M27" s="65"/>
      <c r="N27" s="65"/>
      <c r="O27" s="65"/>
      <c r="U27" s="65"/>
    </row>
    <row r="28" spans="1:30" x14ac:dyDescent="0.55000000000000004">
      <c r="A28" s="65">
        <v>27</v>
      </c>
      <c r="B28" s="65" t="s">
        <v>996</v>
      </c>
      <c r="C28" s="65" t="s">
        <v>588</v>
      </c>
      <c r="D28" s="65" t="s">
        <v>547</v>
      </c>
      <c r="E28" s="65" t="s">
        <v>545</v>
      </c>
      <c r="F28" s="65"/>
      <c r="I28" s="65">
        <v>14</v>
      </c>
      <c r="J28" s="65"/>
      <c r="P28" s="65"/>
      <c r="R28" s="65"/>
      <c r="U28" s="65"/>
      <c r="Y28" s="65"/>
    </row>
    <row r="29" spans="1:30" x14ac:dyDescent="0.55000000000000004">
      <c r="A29" s="65">
        <v>28</v>
      </c>
      <c r="B29" s="65" t="s">
        <v>997</v>
      </c>
      <c r="C29" s="65" t="s">
        <v>589</v>
      </c>
      <c r="D29" s="65" t="s">
        <v>547</v>
      </c>
      <c r="E29" s="65" t="s">
        <v>545</v>
      </c>
      <c r="F29" s="65"/>
      <c r="P29" s="65" t="s">
        <v>553</v>
      </c>
      <c r="Q29" s="65"/>
      <c r="S29" s="65"/>
      <c r="U29" s="65"/>
      <c r="Z29" s="65"/>
      <c r="AA29" s="65"/>
      <c r="AB29" s="65"/>
      <c r="AC29" s="65"/>
      <c r="AD29" s="65"/>
    </row>
    <row r="30" spans="1:30" x14ac:dyDescent="0.55000000000000004">
      <c r="A30" s="65">
        <v>29</v>
      </c>
      <c r="B30" s="65" t="s">
        <v>998</v>
      </c>
      <c r="C30" s="65" t="s">
        <v>514</v>
      </c>
      <c r="D30" s="65" t="s">
        <v>544</v>
      </c>
      <c r="E30" s="65" t="s">
        <v>545</v>
      </c>
      <c r="F30" s="65"/>
      <c r="H30" s="65">
        <v>0</v>
      </c>
      <c r="I30" s="65"/>
      <c r="K30" s="65"/>
      <c r="L30" s="65"/>
      <c r="V30" s="65"/>
      <c r="W30" s="65"/>
      <c r="Z30" s="65"/>
      <c r="AA30" s="65"/>
      <c r="AB30" s="65"/>
      <c r="AC30" s="65"/>
      <c r="AD30" s="65"/>
    </row>
    <row r="31" spans="1:30" x14ac:dyDescent="0.55000000000000004">
      <c r="A31" s="65">
        <v>30</v>
      </c>
      <c r="B31" s="65" t="s">
        <v>999</v>
      </c>
      <c r="C31" s="65" t="s">
        <v>590</v>
      </c>
      <c r="D31" s="65" t="s">
        <v>547</v>
      </c>
      <c r="E31" s="65" t="s">
        <v>545</v>
      </c>
      <c r="F31" s="65"/>
      <c r="G31" s="65"/>
      <c r="I31" s="65">
        <v>0</v>
      </c>
      <c r="J31" s="65"/>
      <c r="M31" s="65"/>
      <c r="R31" s="65">
        <v>0</v>
      </c>
      <c r="S31" s="65"/>
      <c r="X31" s="65"/>
      <c r="Z31" s="65"/>
      <c r="AA31" s="65"/>
      <c r="AB31" s="65"/>
      <c r="AC31" s="65"/>
      <c r="AD31" s="65"/>
    </row>
    <row r="32" spans="1:30" x14ac:dyDescent="0.55000000000000004">
      <c r="A32" s="65">
        <v>31</v>
      </c>
      <c r="B32" s="65" t="s">
        <v>1000</v>
      </c>
      <c r="C32" s="65" t="s">
        <v>592</v>
      </c>
      <c r="D32" s="65" t="s">
        <v>547</v>
      </c>
      <c r="E32" s="65" t="s">
        <v>545</v>
      </c>
      <c r="F32" s="65"/>
      <c r="L32" s="65"/>
      <c r="Q32" s="65"/>
      <c r="T32" s="65"/>
      <c r="U32" s="65"/>
      <c r="X32" s="65"/>
      <c r="Y32" s="65"/>
      <c r="Z32" s="65"/>
      <c r="AA32" s="65"/>
      <c r="AB32" s="65" t="s">
        <v>553</v>
      </c>
      <c r="AC32" s="65"/>
      <c r="AD32" s="65"/>
    </row>
    <row r="33" spans="1:30" x14ac:dyDescent="0.55000000000000004">
      <c r="A33" s="65">
        <v>32</v>
      </c>
      <c r="B33" s="65" t="s">
        <v>1001</v>
      </c>
      <c r="C33" s="65" t="s">
        <v>593</v>
      </c>
      <c r="D33" s="65" t="s">
        <v>544</v>
      </c>
      <c r="E33" s="65" t="s">
        <v>545</v>
      </c>
      <c r="F33" s="65"/>
      <c r="N33" s="65">
        <v>14.36</v>
      </c>
      <c r="P33" s="65"/>
      <c r="R33" s="65"/>
      <c r="S33" s="65"/>
    </row>
    <row r="34" spans="1:30" x14ac:dyDescent="0.55000000000000004">
      <c r="A34" s="65">
        <v>33</v>
      </c>
      <c r="B34" s="65" t="s">
        <v>1002</v>
      </c>
      <c r="C34" s="65" t="s">
        <v>595</v>
      </c>
      <c r="D34" s="65" t="s">
        <v>547</v>
      </c>
      <c r="E34" s="65" t="s">
        <v>545</v>
      </c>
      <c r="F34" s="65"/>
      <c r="K34" s="65"/>
      <c r="L34" s="65">
        <v>6.32</v>
      </c>
      <c r="R34" s="65"/>
      <c r="Y34" s="65"/>
      <c r="Z34" s="65"/>
      <c r="AA34" s="65"/>
      <c r="AB34" s="65" t="s">
        <v>567</v>
      </c>
      <c r="AC34" s="65"/>
      <c r="AD34" s="65"/>
    </row>
    <row r="35" spans="1:30" x14ac:dyDescent="0.55000000000000004">
      <c r="A35" s="65">
        <v>34</v>
      </c>
      <c r="B35" s="65" t="s">
        <v>506</v>
      </c>
      <c r="C35" s="65" t="s">
        <v>597</v>
      </c>
      <c r="D35" s="65" t="s">
        <v>547</v>
      </c>
      <c r="E35" s="65" t="s">
        <v>545</v>
      </c>
      <c r="F35" s="65"/>
      <c r="G35" s="65"/>
      <c r="H35" s="65"/>
      <c r="J35" s="65">
        <v>4.17</v>
      </c>
      <c r="K35" s="65"/>
      <c r="M35" s="65"/>
      <c r="R35" s="65"/>
      <c r="S35" s="65"/>
      <c r="U35" s="65"/>
      <c r="V35" s="65"/>
      <c r="Y35" s="65">
        <v>11.42</v>
      </c>
      <c r="Z35" s="65"/>
      <c r="AA35" s="65"/>
      <c r="AB35" s="65"/>
      <c r="AC35" s="65"/>
      <c r="AD35" s="65"/>
    </row>
    <row r="36" spans="1:30" x14ac:dyDescent="0.55000000000000004">
      <c r="A36" s="65">
        <v>35</v>
      </c>
      <c r="B36" s="65" t="s">
        <v>1003</v>
      </c>
      <c r="C36" s="65" t="s">
        <v>598</v>
      </c>
      <c r="D36" s="65" t="s">
        <v>547</v>
      </c>
      <c r="E36" s="65" t="s">
        <v>545</v>
      </c>
      <c r="F36" s="65"/>
      <c r="G36" s="65"/>
      <c r="L36" s="65"/>
      <c r="N36" s="65"/>
      <c r="O36" s="65"/>
      <c r="P36" s="65"/>
      <c r="U36" s="65"/>
      <c r="Y36" s="65">
        <v>0</v>
      </c>
    </row>
    <row r="37" spans="1:30" x14ac:dyDescent="0.55000000000000004">
      <c r="A37" s="65">
        <v>36</v>
      </c>
      <c r="B37" s="65" t="s">
        <v>1004</v>
      </c>
      <c r="C37" s="65" t="s">
        <v>600</v>
      </c>
      <c r="D37" s="65" t="s">
        <v>544</v>
      </c>
      <c r="E37" s="65" t="s">
        <v>545</v>
      </c>
      <c r="F37" s="65"/>
      <c r="K37" s="65"/>
      <c r="N37" s="65">
        <v>13</v>
      </c>
      <c r="R37" s="65"/>
      <c r="S37" s="65"/>
      <c r="Z37" s="65"/>
      <c r="AA37" s="65"/>
      <c r="AB37" s="65"/>
      <c r="AC37" s="65"/>
      <c r="AD37" s="65"/>
    </row>
    <row r="38" spans="1:30" x14ac:dyDescent="0.55000000000000004">
      <c r="A38" s="65">
        <v>37</v>
      </c>
      <c r="B38" s="65" t="s">
        <v>1005</v>
      </c>
      <c r="C38" s="65" t="s">
        <v>602</v>
      </c>
      <c r="D38" s="65" t="s">
        <v>544</v>
      </c>
      <c r="E38" s="65" t="s">
        <v>545</v>
      </c>
      <c r="F38" s="65"/>
      <c r="M38" s="65"/>
      <c r="Q38" s="65" t="s">
        <v>603</v>
      </c>
      <c r="R38" s="65"/>
      <c r="U38" s="65"/>
      <c r="Y38" s="65"/>
    </row>
    <row r="39" spans="1:30" x14ac:dyDescent="0.55000000000000004">
      <c r="A39" s="65">
        <v>38</v>
      </c>
      <c r="B39" s="65" t="s">
        <v>1006</v>
      </c>
      <c r="C39" s="65" t="s">
        <v>604</v>
      </c>
      <c r="D39" s="65" t="s">
        <v>547</v>
      </c>
      <c r="E39" s="65" t="s">
        <v>545</v>
      </c>
      <c r="F39" s="65"/>
      <c r="G39" s="65"/>
      <c r="H39" s="65"/>
      <c r="I39" s="65"/>
      <c r="J39" s="65">
        <v>3.5</v>
      </c>
      <c r="K39" s="65"/>
      <c r="L39" s="65"/>
      <c r="N39" s="65"/>
      <c r="R39" s="65"/>
      <c r="S39" s="65"/>
      <c r="T39" s="65"/>
      <c r="U39" s="65"/>
      <c r="AB39" s="65" t="s">
        <v>605</v>
      </c>
    </row>
    <row r="40" spans="1:30" x14ac:dyDescent="0.55000000000000004">
      <c r="A40" s="65">
        <v>39</v>
      </c>
      <c r="B40" s="65" t="s">
        <v>1012</v>
      </c>
      <c r="C40" s="65" t="s">
        <v>606</v>
      </c>
      <c r="D40" s="65" t="s">
        <v>547</v>
      </c>
      <c r="E40" s="65" t="s">
        <v>545</v>
      </c>
      <c r="F40" s="65"/>
      <c r="G40" s="65"/>
      <c r="J40" s="65">
        <v>0</v>
      </c>
      <c r="O40" s="65"/>
      <c r="Q40" s="65"/>
      <c r="R40" s="65"/>
      <c r="T40" s="65"/>
      <c r="U40" s="65"/>
      <c r="X40" s="65"/>
      <c r="Y40" s="65">
        <v>0</v>
      </c>
    </row>
    <row r="41" spans="1:30" x14ac:dyDescent="0.55000000000000004">
      <c r="A41" s="65">
        <v>40</v>
      </c>
      <c r="B41" s="65" t="s">
        <v>1013</v>
      </c>
      <c r="C41" s="65" t="s">
        <v>608</v>
      </c>
      <c r="D41" s="65" t="s">
        <v>547</v>
      </c>
      <c r="E41" s="65" t="s">
        <v>545</v>
      </c>
      <c r="F41" s="65"/>
      <c r="L41" s="65">
        <v>0</v>
      </c>
      <c r="M41" s="65"/>
      <c r="Q41" s="65"/>
      <c r="R41" s="65"/>
      <c r="V41" s="65"/>
      <c r="Z41" s="65"/>
      <c r="AA41" s="65"/>
      <c r="AB41" s="65"/>
      <c r="AC41" s="65"/>
      <c r="AD41" s="65"/>
    </row>
    <row r="42" spans="1:30" x14ac:dyDescent="0.55000000000000004">
      <c r="A42" s="65">
        <v>41</v>
      </c>
      <c r="B42" s="65" t="s">
        <v>1014</v>
      </c>
      <c r="C42" s="65" t="s">
        <v>609</v>
      </c>
      <c r="D42" s="65" t="s">
        <v>547</v>
      </c>
      <c r="E42" s="65" t="s">
        <v>545</v>
      </c>
      <c r="F42" s="65">
        <v>0</v>
      </c>
      <c r="H42" s="65"/>
      <c r="I42" s="65"/>
      <c r="K42" s="65"/>
      <c r="O42" s="65"/>
      <c r="R42" s="65"/>
      <c r="S42" s="65"/>
      <c r="U42" s="65"/>
    </row>
    <row r="43" spans="1:30" x14ac:dyDescent="0.55000000000000004">
      <c r="A43" s="65">
        <v>42</v>
      </c>
      <c r="B43" s="65" t="s">
        <v>1015</v>
      </c>
      <c r="C43" s="65" t="s">
        <v>610</v>
      </c>
      <c r="D43" s="65" t="s">
        <v>544</v>
      </c>
      <c r="E43" s="65" t="s">
        <v>545</v>
      </c>
      <c r="F43" s="65"/>
      <c r="G43" s="65"/>
      <c r="H43" s="65"/>
      <c r="L43" s="65"/>
      <c r="O43" s="65"/>
      <c r="P43" s="65"/>
      <c r="Q43" s="65" t="s">
        <v>611</v>
      </c>
      <c r="Y43" s="65"/>
      <c r="Z43" s="65"/>
      <c r="AA43" s="65"/>
      <c r="AB43" s="65"/>
      <c r="AC43" s="65"/>
      <c r="AD43" s="65"/>
    </row>
    <row r="44" spans="1:30" x14ac:dyDescent="0.55000000000000004">
      <c r="A44" s="65">
        <v>43</v>
      </c>
      <c r="B44" s="65" t="s">
        <v>1016</v>
      </c>
      <c r="C44" s="65" t="s">
        <v>613</v>
      </c>
      <c r="D44" s="65" t="s">
        <v>544</v>
      </c>
      <c r="E44" s="65" t="s">
        <v>545</v>
      </c>
      <c r="F44" s="65"/>
      <c r="G44" s="65"/>
      <c r="I44" s="65">
        <v>24.76</v>
      </c>
      <c r="K44" s="65"/>
      <c r="O44" s="65"/>
      <c r="P44" s="65"/>
      <c r="R44" s="65"/>
      <c r="S44" s="65">
        <v>27.54</v>
      </c>
      <c r="U44" s="65"/>
      <c r="Y44" s="65"/>
    </row>
    <row r="45" spans="1:30" x14ac:dyDescent="0.55000000000000004">
      <c r="A45" s="65">
        <v>44</v>
      </c>
      <c r="B45" s="65" t="s">
        <v>1017</v>
      </c>
      <c r="C45" s="65" t="s">
        <v>614</v>
      </c>
      <c r="D45" s="65" t="s">
        <v>544</v>
      </c>
      <c r="E45" s="65" t="s">
        <v>545</v>
      </c>
      <c r="F45" s="65"/>
      <c r="Q45" s="65" t="s">
        <v>615</v>
      </c>
      <c r="S45" s="65"/>
      <c r="T45" s="65"/>
      <c r="X45" s="65"/>
      <c r="Y45" s="65"/>
      <c r="Z45" s="65"/>
      <c r="AA45" s="65"/>
      <c r="AB45" s="65"/>
      <c r="AC45" s="65"/>
      <c r="AD45" s="65"/>
    </row>
    <row r="46" spans="1:30" x14ac:dyDescent="0.55000000000000004">
      <c r="A46" s="65">
        <v>45</v>
      </c>
      <c r="B46" s="65" t="s">
        <v>1018</v>
      </c>
      <c r="C46" s="65" t="s">
        <v>616</v>
      </c>
      <c r="D46" s="65" t="s">
        <v>544</v>
      </c>
      <c r="E46" s="65" t="s">
        <v>545</v>
      </c>
      <c r="F46" s="65"/>
      <c r="K46" s="65"/>
      <c r="N46" s="65"/>
      <c r="R46" s="65"/>
      <c r="S46" s="65">
        <v>28.2</v>
      </c>
      <c r="W46" s="65"/>
      <c r="Y46" s="65"/>
      <c r="Z46" s="65"/>
      <c r="AA46" s="65"/>
      <c r="AB46" s="65"/>
      <c r="AC46" s="65"/>
      <c r="AD46" s="65"/>
    </row>
    <row r="47" spans="1:30" x14ac:dyDescent="0.55000000000000004">
      <c r="A47" s="65">
        <v>46</v>
      </c>
      <c r="B47" s="65" t="s">
        <v>1019</v>
      </c>
      <c r="C47" s="65" t="s">
        <v>618</v>
      </c>
      <c r="D47" s="65" t="s">
        <v>544</v>
      </c>
      <c r="E47" s="65" t="s">
        <v>545</v>
      </c>
      <c r="F47" s="65"/>
      <c r="H47" s="65"/>
      <c r="I47" s="65">
        <v>0</v>
      </c>
      <c r="J47" s="65"/>
      <c r="K47" s="65"/>
      <c r="N47" s="65"/>
      <c r="P47" s="65"/>
      <c r="R47" s="65"/>
      <c r="W47" s="65"/>
      <c r="Z47" s="65"/>
      <c r="AA47" s="65"/>
      <c r="AB47" s="65"/>
      <c r="AC47" s="65"/>
      <c r="AD47" s="65"/>
    </row>
    <row r="48" spans="1:30" x14ac:dyDescent="0.55000000000000004">
      <c r="A48" s="65">
        <v>47</v>
      </c>
      <c r="B48" s="65" t="s">
        <v>1020</v>
      </c>
      <c r="C48" s="65" t="s">
        <v>619</v>
      </c>
      <c r="D48" s="65" t="s">
        <v>547</v>
      </c>
      <c r="E48" s="65" t="s">
        <v>545</v>
      </c>
      <c r="F48" s="65"/>
      <c r="H48" s="65">
        <v>0</v>
      </c>
      <c r="J48" s="65"/>
      <c r="M48" s="65"/>
      <c r="N48" s="65"/>
      <c r="Q48" s="65"/>
      <c r="R48" s="65"/>
      <c r="T48" s="65"/>
      <c r="U48" s="65"/>
      <c r="W48" s="65"/>
      <c r="AB48" s="65" t="s">
        <v>553</v>
      </c>
    </row>
    <row r="49" spans="1:30" x14ac:dyDescent="0.55000000000000004">
      <c r="A49" s="65">
        <v>48</v>
      </c>
      <c r="B49" s="65" t="s">
        <v>1021</v>
      </c>
      <c r="C49" s="65" t="s">
        <v>621</v>
      </c>
      <c r="D49" s="65" t="s">
        <v>547</v>
      </c>
      <c r="E49" s="65" t="s">
        <v>545</v>
      </c>
      <c r="F49" s="65"/>
      <c r="L49" s="65"/>
      <c r="P49" s="65" t="s">
        <v>622</v>
      </c>
      <c r="R49" s="65"/>
      <c r="S49" s="65"/>
      <c r="T49" s="65"/>
    </row>
    <row r="50" spans="1:30" x14ac:dyDescent="0.55000000000000004">
      <c r="A50" s="65">
        <v>49</v>
      </c>
      <c r="B50" s="65" t="s">
        <v>1022</v>
      </c>
      <c r="C50" s="65" t="s">
        <v>623</v>
      </c>
      <c r="D50" s="65" t="s">
        <v>547</v>
      </c>
      <c r="E50" s="65" t="s">
        <v>545</v>
      </c>
      <c r="F50" s="65"/>
      <c r="J50" s="65">
        <v>3.71</v>
      </c>
      <c r="K50" s="65"/>
      <c r="M50" s="65"/>
      <c r="O50" s="65"/>
      <c r="Q50" s="65"/>
      <c r="R50" s="65"/>
      <c r="T50" s="65"/>
      <c r="U50" s="65"/>
      <c r="W50" s="65"/>
      <c r="X50" s="65">
        <v>12.78</v>
      </c>
    </row>
    <row r="51" spans="1:30" x14ac:dyDescent="0.55000000000000004">
      <c r="A51" s="65">
        <v>50</v>
      </c>
      <c r="B51" s="65" t="s">
        <v>1023</v>
      </c>
      <c r="C51" s="65" t="s">
        <v>625</v>
      </c>
      <c r="D51" s="65" t="s">
        <v>544</v>
      </c>
      <c r="E51" s="65" t="s">
        <v>545</v>
      </c>
      <c r="F51" s="65"/>
      <c r="J51" s="65"/>
      <c r="R51" s="65"/>
      <c r="S51" s="65"/>
      <c r="U51" s="65"/>
      <c r="X51" s="65"/>
      <c r="Y51" s="65"/>
      <c r="AB51" s="65" t="s">
        <v>626</v>
      </c>
    </row>
    <row r="52" spans="1:30" x14ac:dyDescent="0.55000000000000004">
      <c r="A52" s="65">
        <v>51</v>
      </c>
      <c r="B52" s="65" t="s">
        <v>1024</v>
      </c>
      <c r="C52" s="65" t="s">
        <v>628</v>
      </c>
      <c r="D52" s="65" t="s">
        <v>544</v>
      </c>
      <c r="E52" s="65" t="s">
        <v>545</v>
      </c>
      <c r="F52" s="65">
        <v>0</v>
      </c>
      <c r="I52" s="65"/>
      <c r="N52" s="65"/>
      <c r="S52" s="65"/>
      <c r="U52" s="65"/>
      <c r="Y52" s="65"/>
      <c r="Z52" s="65"/>
      <c r="AA52" s="65"/>
      <c r="AB52" s="65"/>
      <c r="AC52" s="65"/>
      <c r="AD52" s="65"/>
    </row>
    <row r="53" spans="1:30" x14ac:dyDescent="0.55000000000000004">
      <c r="A53" s="65">
        <v>52</v>
      </c>
      <c r="B53" s="65" t="s">
        <v>508</v>
      </c>
      <c r="C53" s="65" t="s">
        <v>629</v>
      </c>
      <c r="D53" s="65" t="s">
        <v>544</v>
      </c>
      <c r="E53" s="65" t="s">
        <v>545</v>
      </c>
      <c r="F53" s="65"/>
      <c r="H53" s="65">
        <v>0</v>
      </c>
      <c r="I53" s="65"/>
      <c r="J53" s="65"/>
      <c r="K53" s="65"/>
      <c r="L53" s="65"/>
      <c r="N53" s="65"/>
      <c r="P53" s="65"/>
      <c r="S53" s="65"/>
      <c r="W53" s="65"/>
      <c r="X53" s="65"/>
      <c r="Z53" s="65">
        <v>0</v>
      </c>
    </row>
    <row r="54" spans="1:30" x14ac:dyDescent="0.55000000000000004">
      <c r="A54" s="65">
        <v>53</v>
      </c>
      <c r="B54" s="65" t="s">
        <v>1025</v>
      </c>
      <c r="C54" s="65" t="s">
        <v>630</v>
      </c>
      <c r="D54" s="65" t="s">
        <v>544</v>
      </c>
      <c r="E54" s="65" t="s">
        <v>545</v>
      </c>
      <c r="F54" s="65"/>
      <c r="L54" s="65">
        <v>0</v>
      </c>
      <c r="O54" s="65"/>
      <c r="R54" s="65"/>
      <c r="U54" s="65"/>
      <c r="W54" s="65"/>
      <c r="Z54" s="65"/>
      <c r="AA54" s="65"/>
      <c r="AB54" s="65" t="s">
        <v>553</v>
      </c>
      <c r="AC54" s="65"/>
      <c r="AD54" s="65"/>
    </row>
    <row r="55" spans="1:30" x14ac:dyDescent="0.55000000000000004">
      <c r="A55" s="65">
        <v>54</v>
      </c>
      <c r="B55" s="65" t="s">
        <v>1026</v>
      </c>
      <c r="C55" s="65" t="s">
        <v>631</v>
      </c>
      <c r="D55" s="65" t="s">
        <v>547</v>
      </c>
      <c r="E55" s="65" t="s">
        <v>545</v>
      </c>
      <c r="F55" s="65">
        <v>16.579999999999998</v>
      </c>
      <c r="G55" s="65"/>
      <c r="J55" s="65"/>
      <c r="L55" s="65"/>
      <c r="O55" s="65"/>
      <c r="R55" s="65">
        <v>22.8</v>
      </c>
      <c r="Y55" s="65"/>
      <c r="Z55" s="65"/>
      <c r="AA55" s="65"/>
      <c r="AB55" s="65"/>
      <c r="AC55" s="65"/>
      <c r="AD55" s="65"/>
    </row>
    <row r="56" spans="1:30" x14ac:dyDescent="0.55000000000000004">
      <c r="A56" s="65">
        <v>55</v>
      </c>
      <c r="B56" s="65" t="s">
        <v>1027</v>
      </c>
      <c r="C56" s="65" t="s">
        <v>598</v>
      </c>
      <c r="D56" s="65" t="s">
        <v>547</v>
      </c>
      <c r="E56" s="65" t="s">
        <v>545</v>
      </c>
      <c r="F56" s="65"/>
      <c r="H56" s="65"/>
      <c r="I56" s="65"/>
      <c r="J56" s="65"/>
      <c r="N56" s="65"/>
      <c r="O56" s="65"/>
      <c r="R56" s="65">
        <v>0</v>
      </c>
      <c r="S56" s="65"/>
      <c r="W56" s="65"/>
      <c r="Y56" s="65">
        <v>0</v>
      </c>
      <c r="Z56" s="65"/>
      <c r="AA56" s="65"/>
      <c r="AB56" s="65"/>
      <c r="AC56" s="65"/>
      <c r="AD56" s="65"/>
    </row>
    <row r="57" spans="1:30" x14ac:dyDescent="0.55000000000000004">
      <c r="A57" s="65">
        <v>56</v>
      </c>
      <c r="B57" s="65" t="s">
        <v>1028</v>
      </c>
      <c r="C57" s="65" t="s">
        <v>633</v>
      </c>
      <c r="D57" s="65" t="s">
        <v>547</v>
      </c>
      <c r="E57" s="65" t="s">
        <v>545</v>
      </c>
      <c r="F57" s="65"/>
      <c r="J57" s="65">
        <v>4.5999999999999996</v>
      </c>
      <c r="K57" s="65"/>
      <c r="M57" s="65"/>
      <c r="R57" s="65">
        <v>20.010000000000002</v>
      </c>
      <c r="S57" s="65"/>
      <c r="U57" s="65"/>
      <c r="V57" s="65"/>
      <c r="X57" s="65"/>
      <c r="Y57" s="65"/>
    </row>
    <row r="58" spans="1:30" x14ac:dyDescent="0.55000000000000004">
      <c r="A58" s="65">
        <v>57</v>
      </c>
      <c r="B58" s="65" t="s">
        <v>1029</v>
      </c>
      <c r="C58" s="65" t="s">
        <v>634</v>
      </c>
      <c r="D58" s="65" t="s">
        <v>547</v>
      </c>
      <c r="E58" s="65" t="s">
        <v>545</v>
      </c>
      <c r="F58" s="65"/>
      <c r="H58" s="65"/>
      <c r="N58" s="65"/>
      <c r="R58" s="65">
        <v>23.76</v>
      </c>
      <c r="U58" s="65"/>
      <c r="X58" s="65"/>
      <c r="Y58" s="65"/>
    </row>
    <row r="59" spans="1:30" x14ac:dyDescent="0.55000000000000004">
      <c r="A59" s="65">
        <v>58</v>
      </c>
      <c r="B59" s="65" t="s">
        <v>1030</v>
      </c>
      <c r="C59" s="65" t="s">
        <v>636</v>
      </c>
      <c r="D59" s="65" t="s">
        <v>544</v>
      </c>
      <c r="E59" s="65" t="s">
        <v>545</v>
      </c>
      <c r="F59" s="65">
        <v>0</v>
      </c>
      <c r="H59" s="65"/>
      <c r="J59" s="65"/>
      <c r="K59" s="65"/>
      <c r="N59" s="65"/>
      <c r="Q59" s="65"/>
      <c r="R59" s="65"/>
      <c r="T59" s="65"/>
      <c r="U59" s="65"/>
    </row>
    <row r="60" spans="1:30" x14ac:dyDescent="0.55000000000000004">
      <c r="A60" s="65">
        <v>59</v>
      </c>
      <c r="B60" s="65" t="s">
        <v>1031</v>
      </c>
      <c r="C60" s="65" t="s">
        <v>637</v>
      </c>
      <c r="D60" s="65" t="s">
        <v>544</v>
      </c>
      <c r="E60" s="65" t="s">
        <v>545</v>
      </c>
      <c r="F60" s="65"/>
      <c r="M60" s="65"/>
      <c r="Q60" s="65" t="s">
        <v>638</v>
      </c>
      <c r="R60" s="65"/>
      <c r="S60" s="65"/>
      <c r="T60" s="65"/>
      <c r="W60" s="65"/>
    </row>
    <row r="61" spans="1:30" x14ac:dyDescent="0.55000000000000004">
      <c r="A61" s="65">
        <v>60</v>
      </c>
      <c r="B61" s="65" t="s">
        <v>1032</v>
      </c>
      <c r="C61" s="65" t="s">
        <v>346</v>
      </c>
      <c r="D61" s="65" t="s">
        <v>547</v>
      </c>
      <c r="E61" s="65" t="s">
        <v>545</v>
      </c>
      <c r="F61" s="65"/>
      <c r="I61" s="65"/>
      <c r="J61" s="65">
        <v>3.47</v>
      </c>
      <c r="K61" s="65"/>
      <c r="M61" s="65"/>
      <c r="N61" s="65"/>
      <c r="O61" s="65"/>
      <c r="R61" s="65"/>
      <c r="U61" s="65"/>
      <c r="AB61" s="65" t="s">
        <v>639</v>
      </c>
    </row>
    <row r="62" spans="1:30" x14ac:dyDescent="0.55000000000000004">
      <c r="A62" s="65">
        <v>61</v>
      </c>
      <c r="B62" s="65" t="s">
        <v>1033</v>
      </c>
      <c r="C62" s="65" t="s">
        <v>640</v>
      </c>
      <c r="D62" s="65" t="s">
        <v>547</v>
      </c>
      <c r="E62" s="65" t="s">
        <v>545</v>
      </c>
      <c r="F62" s="65"/>
      <c r="J62" s="65">
        <v>4.34</v>
      </c>
      <c r="K62" s="65"/>
      <c r="L62" s="65"/>
      <c r="R62" s="65"/>
      <c r="S62" s="65"/>
      <c r="U62" s="65"/>
      <c r="Z62" s="65"/>
      <c r="AA62" s="65"/>
      <c r="AB62" s="65" t="s">
        <v>641</v>
      </c>
      <c r="AC62" s="65"/>
      <c r="AD62" s="65"/>
    </row>
    <row r="63" spans="1:30" x14ac:dyDescent="0.55000000000000004">
      <c r="A63" s="65">
        <v>62</v>
      </c>
      <c r="B63" s="65" t="s">
        <v>507</v>
      </c>
      <c r="C63" s="65" t="s">
        <v>642</v>
      </c>
      <c r="D63" s="65" t="s">
        <v>547</v>
      </c>
      <c r="E63" s="65" t="s">
        <v>545</v>
      </c>
      <c r="F63" s="65"/>
      <c r="J63" s="65"/>
      <c r="K63" s="65"/>
      <c r="N63" s="65"/>
      <c r="O63" s="65"/>
      <c r="R63" s="65"/>
      <c r="U63" s="65"/>
      <c r="X63" s="65"/>
      <c r="Y63" s="65"/>
      <c r="AB63" s="65" t="s">
        <v>553</v>
      </c>
    </row>
    <row r="64" spans="1:30" x14ac:dyDescent="0.55000000000000004">
      <c r="A64" s="65">
        <v>63</v>
      </c>
      <c r="B64" s="65" t="s">
        <v>522</v>
      </c>
      <c r="C64" s="65" t="s">
        <v>643</v>
      </c>
      <c r="D64" s="65" t="s">
        <v>544</v>
      </c>
      <c r="E64" s="65" t="s">
        <v>545</v>
      </c>
      <c r="F64" s="65"/>
      <c r="G64" s="65"/>
      <c r="M64" s="65"/>
      <c r="R64" s="65"/>
      <c r="S64" s="65"/>
      <c r="W64" s="65"/>
      <c r="AB64" s="65" t="s">
        <v>553</v>
      </c>
    </row>
    <row r="65" spans="1:30" x14ac:dyDescent="0.55000000000000004">
      <c r="A65" s="65">
        <v>64</v>
      </c>
      <c r="B65" s="65" t="s">
        <v>1034</v>
      </c>
      <c r="C65" s="65" t="s">
        <v>645</v>
      </c>
      <c r="D65" s="65" t="s">
        <v>544</v>
      </c>
      <c r="E65" s="65" t="s">
        <v>545</v>
      </c>
      <c r="F65" s="65"/>
      <c r="G65" s="65"/>
      <c r="O65" s="65"/>
      <c r="Q65" s="65"/>
      <c r="R65" s="65"/>
      <c r="S65" s="65"/>
      <c r="Z65" s="65">
        <v>0</v>
      </c>
    </row>
    <row r="66" spans="1:30" x14ac:dyDescent="0.55000000000000004">
      <c r="A66" s="65">
        <v>65</v>
      </c>
      <c r="B66" s="65" t="s">
        <v>1035</v>
      </c>
      <c r="C66" s="65" t="s">
        <v>585</v>
      </c>
      <c r="D66" s="65" t="s">
        <v>547</v>
      </c>
      <c r="E66" s="65" t="s">
        <v>545</v>
      </c>
      <c r="F66" s="65"/>
      <c r="G66" s="65"/>
      <c r="H66" s="65"/>
      <c r="I66" s="65"/>
      <c r="K66" s="65"/>
      <c r="N66" s="65"/>
      <c r="P66" s="65" t="s">
        <v>553</v>
      </c>
      <c r="R66" s="65"/>
      <c r="S66" s="65"/>
      <c r="W66" s="65"/>
    </row>
    <row r="67" spans="1:30" x14ac:dyDescent="0.55000000000000004">
      <c r="A67" s="65">
        <v>66</v>
      </c>
      <c r="B67" s="65" t="s">
        <v>1036</v>
      </c>
      <c r="C67" s="65" t="s">
        <v>648</v>
      </c>
      <c r="D67" s="65" t="s">
        <v>547</v>
      </c>
      <c r="E67" s="65" t="s">
        <v>545</v>
      </c>
      <c r="F67" s="65"/>
      <c r="H67" s="65"/>
      <c r="L67" s="65"/>
      <c r="P67" s="65"/>
      <c r="Q67" s="65"/>
      <c r="R67" s="65">
        <v>0</v>
      </c>
      <c r="W67" s="65"/>
      <c r="Z67" s="65"/>
      <c r="AA67" s="65"/>
      <c r="AB67" s="65"/>
      <c r="AC67" s="65"/>
      <c r="AD67" s="65"/>
    </row>
    <row r="68" spans="1:30" x14ac:dyDescent="0.55000000000000004">
      <c r="A68" s="65">
        <v>67</v>
      </c>
      <c r="B68" s="65" t="s">
        <v>519</v>
      </c>
      <c r="C68" s="65" t="s">
        <v>649</v>
      </c>
      <c r="D68" s="65" t="s">
        <v>544</v>
      </c>
      <c r="E68" s="65" t="s">
        <v>545</v>
      </c>
      <c r="F68" s="65"/>
      <c r="H68" s="65">
        <v>0</v>
      </c>
      <c r="K68" s="65"/>
      <c r="N68" s="65"/>
      <c r="P68" s="65"/>
      <c r="S68" s="65">
        <v>0</v>
      </c>
      <c r="V68" s="65"/>
      <c r="X68" s="65"/>
      <c r="Y68" s="65"/>
      <c r="Z68" s="65"/>
      <c r="AA68" s="65"/>
      <c r="AB68" s="65"/>
      <c r="AC68" s="65"/>
      <c r="AD68" s="65"/>
    </row>
    <row r="69" spans="1:30" x14ac:dyDescent="0.55000000000000004">
      <c r="A69" s="65">
        <v>68</v>
      </c>
      <c r="B69" s="65" t="s">
        <v>1037</v>
      </c>
      <c r="C69" s="65" t="s">
        <v>650</v>
      </c>
      <c r="D69" s="65" t="s">
        <v>544</v>
      </c>
      <c r="E69" s="65" t="s">
        <v>545</v>
      </c>
      <c r="F69" s="65"/>
      <c r="N69" s="65">
        <v>13.96</v>
      </c>
      <c r="R69" s="65"/>
      <c r="W69" s="65"/>
      <c r="Z69" s="65"/>
      <c r="AA69" s="65"/>
      <c r="AB69" s="65"/>
      <c r="AC69" s="65"/>
      <c r="AD69" s="65"/>
    </row>
    <row r="70" spans="1:30" x14ac:dyDescent="0.55000000000000004">
      <c r="A70" s="65">
        <v>69</v>
      </c>
      <c r="B70" s="65" t="s">
        <v>1038</v>
      </c>
      <c r="C70" s="65" t="s">
        <v>652</v>
      </c>
      <c r="D70" s="65" t="s">
        <v>544</v>
      </c>
      <c r="E70" s="65" t="s">
        <v>545</v>
      </c>
      <c r="F70" s="65"/>
      <c r="G70" s="65"/>
      <c r="H70" s="65"/>
      <c r="I70" s="65">
        <v>0</v>
      </c>
      <c r="J70" s="65"/>
      <c r="K70" s="65"/>
      <c r="M70" s="65"/>
      <c r="O70" s="65"/>
      <c r="Q70" s="65"/>
      <c r="R70" s="65"/>
      <c r="T70" s="65"/>
      <c r="U70" s="65"/>
    </row>
    <row r="71" spans="1:30" x14ac:dyDescent="0.55000000000000004">
      <c r="A71" s="65">
        <v>70</v>
      </c>
      <c r="B71" s="65" t="s">
        <v>651</v>
      </c>
      <c r="C71" s="65" t="s">
        <v>653</v>
      </c>
      <c r="D71" s="65" t="s">
        <v>544</v>
      </c>
      <c r="E71" s="65" t="s">
        <v>545</v>
      </c>
      <c r="F71" s="65"/>
      <c r="H71" s="65"/>
      <c r="I71" s="65">
        <v>15</v>
      </c>
      <c r="J71" s="65"/>
      <c r="K71" s="65"/>
      <c r="L71" s="65"/>
      <c r="M71" s="65"/>
      <c r="N71" s="65"/>
      <c r="R71" s="65"/>
      <c r="T71" s="65"/>
      <c r="U71" s="65"/>
      <c r="W71" s="65"/>
      <c r="X71" s="65"/>
    </row>
    <row r="72" spans="1:30" x14ac:dyDescent="0.55000000000000004">
      <c r="A72" s="65">
        <v>71</v>
      </c>
      <c r="B72" s="65" t="s">
        <v>1039</v>
      </c>
      <c r="C72" s="65" t="s">
        <v>640</v>
      </c>
      <c r="D72" s="65" t="s">
        <v>544</v>
      </c>
      <c r="E72" s="65" t="s">
        <v>545</v>
      </c>
      <c r="F72" s="65"/>
      <c r="J72" s="65">
        <v>30</v>
      </c>
      <c r="N72" s="65">
        <v>14.33</v>
      </c>
      <c r="Q72" s="65"/>
      <c r="S72" s="65"/>
      <c r="T72" s="65"/>
      <c r="Z72" s="65"/>
      <c r="AA72" s="65"/>
      <c r="AB72" s="65"/>
      <c r="AC72" s="65"/>
      <c r="AD72" s="65"/>
    </row>
    <row r="73" spans="1:30" x14ac:dyDescent="0.55000000000000004">
      <c r="A73" s="65">
        <v>72</v>
      </c>
      <c r="B73" s="65" t="s">
        <v>1040</v>
      </c>
      <c r="C73" s="65" t="s">
        <v>655</v>
      </c>
      <c r="D73" s="65" t="s">
        <v>544</v>
      </c>
      <c r="E73" s="65" t="s">
        <v>545</v>
      </c>
      <c r="F73" s="65"/>
      <c r="G73" s="65"/>
      <c r="H73" s="65"/>
      <c r="J73" s="65">
        <v>4.71</v>
      </c>
      <c r="K73" s="65"/>
      <c r="L73" s="65"/>
      <c r="M73" s="65"/>
      <c r="N73" s="65">
        <v>13.3</v>
      </c>
      <c r="O73" s="65"/>
      <c r="Q73" s="65"/>
      <c r="R73" s="65"/>
      <c r="S73" s="65"/>
      <c r="U73" s="65"/>
    </row>
    <row r="74" spans="1:30" x14ac:dyDescent="0.55000000000000004">
      <c r="A74" s="65">
        <v>73</v>
      </c>
      <c r="B74" s="65" t="s">
        <v>1041</v>
      </c>
      <c r="C74" s="65" t="s">
        <v>656</v>
      </c>
      <c r="D74" s="65" t="s">
        <v>547</v>
      </c>
      <c r="E74" s="65" t="s">
        <v>545</v>
      </c>
      <c r="F74" s="65"/>
      <c r="G74" s="65"/>
      <c r="H74" s="65">
        <v>0</v>
      </c>
      <c r="I74" s="65"/>
      <c r="K74" s="65"/>
      <c r="N74" s="65"/>
      <c r="R74" s="65"/>
      <c r="S74" s="65"/>
      <c r="Y74" s="65">
        <v>0</v>
      </c>
    </row>
    <row r="75" spans="1:30" x14ac:dyDescent="0.55000000000000004">
      <c r="A75" s="65">
        <v>74</v>
      </c>
      <c r="B75" s="65" t="s">
        <v>1042</v>
      </c>
      <c r="C75" s="65" t="s">
        <v>658</v>
      </c>
      <c r="D75" s="65" t="s">
        <v>544</v>
      </c>
      <c r="E75" s="65" t="s">
        <v>545</v>
      </c>
      <c r="F75" s="65"/>
      <c r="G75" s="65"/>
      <c r="H75" s="65"/>
      <c r="I75" s="65">
        <v>0</v>
      </c>
      <c r="J75" s="65"/>
      <c r="K75" s="65"/>
      <c r="L75" s="65"/>
      <c r="N75" s="65"/>
      <c r="O75" s="65"/>
      <c r="Q75" s="65"/>
      <c r="S75" s="65">
        <v>0</v>
      </c>
      <c r="U75" s="65"/>
      <c r="Y75" s="65"/>
      <c r="Z75" s="65"/>
      <c r="AA75" s="65"/>
      <c r="AB75" s="65"/>
      <c r="AC75" s="65"/>
      <c r="AD75" s="65"/>
    </row>
    <row r="76" spans="1:30" x14ac:dyDescent="0.55000000000000004">
      <c r="A76" s="65">
        <v>75</v>
      </c>
      <c r="B76" s="65" t="s">
        <v>1043</v>
      </c>
      <c r="C76" s="65" t="s">
        <v>656</v>
      </c>
      <c r="D76" s="65" t="s">
        <v>547</v>
      </c>
      <c r="E76" s="65" t="s">
        <v>545</v>
      </c>
      <c r="F76" s="65"/>
      <c r="L76" s="65">
        <v>8.08</v>
      </c>
      <c r="R76" s="65">
        <v>19.84</v>
      </c>
      <c r="S76" s="65"/>
      <c r="W76" s="65"/>
      <c r="X76" s="65"/>
      <c r="Z76" s="65"/>
      <c r="AA76" s="65"/>
      <c r="AB76" s="65"/>
      <c r="AC76" s="65"/>
      <c r="AD76" s="65"/>
    </row>
    <row r="77" spans="1:30" x14ac:dyDescent="0.55000000000000004">
      <c r="A77" s="65">
        <v>76</v>
      </c>
      <c r="B77" s="65" t="s">
        <v>1044</v>
      </c>
      <c r="C77" s="65" t="s">
        <v>659</v>
      </c>
      <c r="D77" s="65" t="s">
        <v>544</v>
      </c>
      <c r="E77" s="65" t="s">
        <v>545</v>
      </c>
      <c r="F77" s="65"/>
      <c r="R77" s="65"/>
      <c r="S77" s="65"/>
      <c r="U77" s="65"/>
      <c r="Y77" s="65"/>
      <c r="Z77" s="65">
        <v>13.26</v>
      </c>
      <c r="AA77" s="65"/>
      <c r="AB77" s="65"/>
      <c r="AC77" s="65"/>
      <c r="AD77" s="65"/>
    </row>
    <row r="78" spans="1:30" x14ac:dyDescent="0.55000000000000004">
      <c r="A78" s="65">
        <v>77</v>
      </c>
      <c r="B78" s="65" t="s">
        <v>1059</v>
      </c>
      <c r="C78" s="65"/>
      <c r="D78" s="65" t="s">
        <v>544</v>
      </c>
      <c r="E78" s="65" t="s">
        <v>545</v>
      </c>
      <c r="F78" s="65"/>
      <c r="R78" s="65"/>
      <c r="S78" s="65"/>
      <c r="U78" s="65"/>
      <c r="Y78" s="65"/>
      <c r="Z78" s="65"/>
      <c r="AA78" s="65"/>
      <c r="AB78" s="65"/>
      <c r="AC78" s="65"/>
      <c r="AD78" s="65"/>
    </row>
    <row r="79" spans="1:30" x14ac:dyDescent="0.55000000000000004">
      <c r="A79" s="65">
        <v>78</v>
      </c>
      <c r="B79" s="65" t="s">
        <v>1060</v>
      </c>
      <c r="C79" s="65"/>
      <c r="D79" s="65"/>
      <c r="E79" s="65" t="s">
        <v>545</v>
      </c>
      <c r="F79" s="65"/>
      <c r="R79" s="65"/>
      <c r="S79" s="65"/>
      <c r="U79" s="65"/>
      <c r="Y79" s="65"/>
      <c r="Z79" s="65"/>
      <c r="AA79" s="65"/>
      <c r="AB79" s="65"/>
      <c r="AC79" s="65"/>
      <c r="AD79" s="65"/>
    </row>
    <row r="80" spans="1:30" x14ac:dyDescent="0.55000000000000004">
      <c r="A80" s="65">
        <v>81</v>
      </c>
      <c r="B80" s="65" t="s">
        <v>1061</v>
      </c>
      <c r="C80" s="65"/>
      <c r="D80" s="65"/>
      <c r="E80" s="65" t="s">
        <v>545</v>
      </c>
      <c r="F80" s="65"/>
      <c r="R80" s="65"/>
      <c r="S80" s="65"/>
      <c r="U80" s="65"/>
      <c r="Y80" s="65"/>
      <c r="Z80" s="65"/>
      <c r="AA80" s="65"/>
      <c r="AB80" s="65"/>
      <c r="AC80" s="65"/>
      <c r="AD80" s="65"/>
    </row>
    <row r="81" spans="1:30" x14ac:dyDescent="0.55000000000000004">
      <c r="A81" s="65"/>
      <c r="B81" s="65"/>
      <c r="C81" s="65"/>
      <c r="D81" s="65"/>
      <c r="E81" s="65"/>
      <c r="F81" s="65"/>
      <c r="R81" s="65"/>
      <c r="S81" s="65"/>
      <c r="U81" s="65"/>
      <c r="Y81" s="65"/>
      <c r="Z81" s="65"/>
      <c r="AA81" s="65"/>
      <c r="AB81" s="65"/>
      <c r="AC81" s="65"/>
      <c r="AD81" s="65"/>
    </row>
    <row r="82" spans="1:30" x14ac:dyDescent="0.55000000000000004">
      <c r="A82" s="65"/>
      <c r="B82" s="65"/>
      <c r="C82" s="65"/>
      <c r="D82" s="65"/>
      <c r="E82" s="65"/>
      <c r="F82" s="65"/>
      <c r="R82" s="65"/>
      <c r="S82" s="65"/>
      <c r="U82" s="65"/>
      <c r="Y82" s="65"/>
      <c r="Z82" s="65"/>
      <c r="AA82" s="65"/>
      <c r="AB82" s="65"/>
      <c r="AC82" s="65"/>
      <c r="AD82" s="65"/>
    </row>
    <row r="83" spans="1:30" x14ac:dyDescent="0.55000000000000004">
      <c r="A83" s="65"/>
      <c r="B83" s="65"/>
      <c r="C83" s="65"/>
      <c r="D83" s="65"/>
      <c r="E83" s="65"/>
      <c r="F83" s="65"/>
      <c r="R83" s="65"/>
      <c r="S83" s="65"/>
      <c r="U83" s="65"/>
      <c r="Y83" s="65"/>
      <c r="Z83" s="65"/>
      <c r="AA83" s="65"/>
      <c r="AB83" s="65"/>
      <c r="AC83" s="65"/>
      <c r="AD83" s="65"/>
    </row>
    <row r="84" spans="1:30" x14ac:dyDescent="0.55000000000000004">
      <c r="A84" s="65"/>
      <c r="B84" s="65"/>
      <c r="C84" s="65"/>
      <c r="D84" s="65"/>
      <c r="E84" s="65"/>
      <c r="F84" s="65"/>
      <c r="R84" s="65"/>
      <c r="S84" s="65"/>
      <c r="U84" s="65"/>
      <c r="Y84" s="65"/>
      <c r="Z84" s="65"/>
      <c r="AA84" s="65"/>
      <c r="AB84" s="65"/>
      <c r="AC84" s="65"/>
      <c r="AD84" s="65"/>
    </row>
    <row r="85" spans="1:30" x14ac:dyDescent="0.55000000000000004">
      <c r="A85" s="65">
        <v>350</v>
      </c>
      <c r="B85" s="65" t="s">
        <v>1082</v>
      </c>
      <c r="C85" s="65" t="s">
        <v>660</v>
      </c>
      <c r="D85" s="65" t="s">
        <v>547</v>
      </c>
      <c r="E85" s="65" t="s">
        <v>661</v>
      </c>
      <c r="F85" s="65"/>
      <c r="H85" s="65"/>
      <c r="J85" s="65"/>
      <c r="N85" s="65"/>
      <c r="S85" s="65"/>
      <c r="V85" s="65">
        <v>63</v>
      </c>
    </row>
    <row r="86" spans="1:30" x14ac:dyDescent="0.55000000000000004">
      <c r="A86" s="65">
        <v>351</v>
      </c>
      <c r="B86" s="65" t="s">
        <v>1083</v>
      </c>
      <c r="C86" s="65" t="s">
        <v>662</v>
      </c>
      <c r="D86" s="65" t="s">
        <v>544</v>
      </c>
      <c r="E86" s="65" t="s">
        <v>661</v>
      </c>
      <c r="F86" s="65"/>
      <c r="M86" s="65">
        <v>13.67</v>
      </c>
      <c r="R86" s="65"/>
      <c r="S86" s="65"/>
      <c r="T86" s="65"/>
      <c r="W86" s="65"/>
    </row>
    <row r="87" spans="1:30" x14ac:dyDescent="0.55000000000000004">
      <c r="A87" s="65">
        <v>352</v>
      </c>
      <c r="B87" s="65" t="s">
        <v>1084</v>
      </c>
      <c r="C87" s="65" t="s">
        <v>663</v>
      </c>
      <c r="D87" s="65" t="s">
        <v>547</v>
      </c>
      <c r="E87" s="65" t="s">
        <v>661</v>
      </c>
      <c r="F87" s="65"/>
      <c r="K87" s="65">
        <v>3.1</v>
      </c>
      <c r="L87" s="65"/>
      <c r="R87" s="65"/>
      <c r="S87" s="65"/>
      <c r="T87" s="65"/>
      <c r="U87" s="65"/>
      <c r="V87" s="65"/>
    </row>
    <row r="88" spans="1:30" x14ac:dyDescent="0.55000000000000004">
      <c r="A88" s="65">
        <v>353</v>
      </c>
      <c r="B88" s="65" t="s">
        <v>1085</v>
      </c>
      <c r="C88" s="65" t="s">
        <v>664</v>
      </c>
      <c r="D88" s="65" t="s">
        <v>544</v>
      </c>
      <c r="E88" s="65" t="s">
        <v>661</v>
      </c>
      <c r="F88" s="65"/>
      <c r="J88" s="65"/>
      <c r="N88" s="65">
        <v>10.9</v>
      </c>
      <c r="R88" s="65"/>
      <c r="X88" s="65"/>
      <c r="Y88" s="65"/>
    </row>
    <row r="89" spans="1:30" x14ac:dyDescent="0.55000000000000004">
      <c r="A89" s="65">
        <v>354</v>
      </c>
      <c r="B89" s="65" t="s">
        <v>1086</v>
      </c>
      <c r="C89" s="65" t="s">
        <v>514</v>
      </c>
      <c r="D89" s="65" t="s">
        <v>544</v>
      </c>
      <c r="E89" s="65" t="s">
        <v>661</v>
      </c>
      <c r="F89" s="65"/>
      <c r="H89" s="65"/>
      <c r="J89" s="65">
        <v>4.6399999999999997</v>
      </c>
      <c r="K89" s="65"/>
      <c r="M89" s="65"/>
      <c r="N89" s="65">
        <v>12.3</v>
      </c>
      <c r="O89" s="65"/>
      <c r="Q89" s="65"/>
      <c r="R89" s="65"/>
      <c r="U89" s="65"/>
      <c r="V89" s="65">
        <v>57.6</v>
      </c>
      <c r="W89" s="65"/>
      <c r="Y89" s="65"/>
    </row>
    <row r="90" spans="1:30" x14ac:dyDescent="0.55000000000000004">
      <c r="A90" s="65">
        <v>355</v>
      </c>
      <c r="B90" s="65" t="s">
        <v>1087</v>
      </c>
      <c r="C90" s="65" t="s">
        <v>665</v>
      </c>
      <c r="D90" s="65" t="s">
        <v>547</v>
      </c>
      <c r="E90" s="65" t="s">
        <v>661</v>
      </c>
      <c r="F90" s="65"/>
      <c r="L90" s="65"/>
      <c r="M90" s="65"/>
      <c r="Q90" s="65"/>
      <c r="R90" s="65"/>
      <c r="U90" s="65"/>
      <c r="Y90" s="65"/>
      <c r="AB90" s="65" t="s">
        <v>666</v>
      </c>
    </row>
    <row r="91" spans="1:30" x14ac:dyDescent="0.55000000000000004">
      <c r="A91" s="65">
        <v>356</v>
      </c>
      <c r="B91" s="65" t="s">
        <v>1088</v>
      </c>
      <c r="C91" s="65" t="s">
        <v>668</v>
      </c>
      <c r="D91" s="65" t="s">
        <v>547</v>
      </c>
      <c r="E91" s="65" t="s">
        <v>661</v>
      </c>
      <c r="F91" s="65"/>
      <c r="N91" s="65">
        <v>12.64</v>
      </c>
      <c r="U91" s="65"/>
      <c r="Y91" s="65"/>
    </row>
    <row r="92" spans="1:30" x14ac:dyDescent="0.55000000000000004">
      <c r="A92" s="65">
        <v>357</v>
      </c>
      <c r="B92" s="65" t="s">
        <v>1089</v>
      </c>
      <c r="C92" s="65" t="s">
        <v>669</v>
      </c>
      <c r="D92" s="65" t="s">
        <v>547</v>
      </c>
      <c r="E92" s="65" t="s">
        <v>661</v>
      </c>
      <c r="F92" s="65"/>
      <c r="G92" s="65"/>
      <c r="H92" s="65">
        <v>1.49</v>
      </c>
      <c r="J92" s="65"/>
      <c r="K92" s="65"/>
      <c r="L92" s="65">
        <v>9.15</v>
      </c>
      <c r="M92" s="65"/>
      <c r="N92" s="65"/>
      <c r="O92" s="65"/>
      <c r="P92" s="65"/>
      <c r="Q92" s="65"/>
      <c r="S92" s="65"/>
    </row>
    <row r="93" spans="1:30" x14ac:dyDescent="0.55000000000000004">
      <c r="A93" s="65">
        <v>358</v>
      </c>
      <c r="B93" s="65" t="s">
        <v>1089</v>
      </c>
      <c r="C93" s="65" t="s">
        <v>670</v>
      </c>
      <c r="D93" s="65" t="s">
        <v>547</v>
      </c>
      <c r="E93" s="65" t="s">
        <v>661</v>
      </c>
      <c r="F93" s="65"/>
      <c r="P93" s="65"/>
      <c r="R93" s="65"/>
      <c r="S93" s="65"/>
      <c r="V93" s="65">
        <v>54.54</v>
      </c>
      <c r="W93" s="65"/>
    </row>
    <row r="94" spans="1:30" x14ac:dyDescent="0.55000000000000004">
      <c r="A94" s="65">
        <v>359</v>
      </c>
      <c r="B94" s="65" t="s">
        <v>1090</v>
      </c>
      <c r="C94" s="65" t="s">
        <v>672</v>
      </c>
      <c r="D94" s="65" t="s">
        <v>547</v>
      </c>
      <c r="E94" s="65" t="s">
        <v>661</v>
      </c>
      <c r="F94" s="65"/>
      <c r="M94" s="65"/>
      <c r="R94" s="65"/>
      <c r="S94" s="65"/>
      <c r="U94" s="65"/>
    </row>
    <row r="95" spans="1:30" x14ac:dyDescent="0.55000000000000004">
      <c r="A95" s="65">
        <v>360</v>
      </c>
      <c r="B95" s="65" t="s">
        <v>1091</v>
      </c>
      <c r="C95" s="65" t="s">
        <v>673</v>
      </c>
      <c r="D95" s="65" t="s">
        <v>547</v>
      </c>
      <c r="E95" s="65" t="s">
        <v>661</v>
      </c>
      <c r="F95" s="65"/>
      <c r="G95" s="65"/>
      <c r="I95" s="65"/>
      <c r="N95" s="65">
        <v>12.2</v>
      </c>
      <c r="O95" s="65"/>
      <c r="R95" s="65"/>
      <c r="S95" s="65">
        <v>25.5</v>
      </c>
      <c r="T95" s="65"/>
      <c r="U95" s="65"/>
      <c r="X95" s="65"/>
      <c r="Y95" s="65"/>
    </row>
    <row r="96" spans="1:30" x14ac:dyDescent="0.55000000000000004">
      <c r="A96" s="65">
        <v>361</v>
      </c>
      <c r="B96" s="65" t="s">
        <v>1092</v>
      </c>
      <c r="C96" s="65" t="s">
        <v>674</v>
      </c>
      <c r="D96" s="65" t="s">
        <v>544</v>
      </c>
      <c r="E96" s="65" t="s">
        <v>661</v>
      </c>
      <c r="F96" s="65"/>
      <c r="I96" s="65"/>
      <c r="J96" s="65"/>
      <c r="K96" s="65"/>
      <c r="N96" s="65">
        <v>10.7</v>
      </c>
      <c r="Q96" s="65"/>
      <c r="S96" s="65">
        <v>22</v>
      </c>
      <c r="U96" s="65"/>
      <c r="Z96" s="65"/>
      <c r="AA96" s="65"/>
      <c r="AB96" s="65"/>
      <c r="AC96" s="65"/>
      <c r="AD96" s="65"/>
    </row>
    <row r="97" spans="1:30" x14ac:dyDescent="0.55000000000000004">
      <c r="A97" s="65">
        <v>362</v>
      </c>
      <c r="B97" s="65" t="s">
        <v>1093</v>
      </c>
      <c r="C97" s="65" t="s">
        <v>675</v>
      </c>
      <c r="D97" s="65" t="s">
        <v>547</v>
      </c>
      <c r="E97" s="65" t="s">
        <v>661</v>
      </c>
      <c r="F97" s="65"/>
      <c r="L97" s="65"/>
      <c r="N97" s="65">
        <v>13</v>
      </c>
      <c r="R97" s="65"/>
      <c r="S97" s="65">
        <v>26.1</v>
      </c>
      <c r="T97" s="65"/>
      <c r="U97" s="65"/>
    </row>
    <row r="98" spans="1:30" x14ac:dyDescent="0.55000000000000004">
      <c r="A98" s="65">
        <v>363</v>
      </c>
      <c r="B98" s="65" t="s">
        <v>1094</v>
      </c>
      <c r="C98" s="65" t="s">
        <v>676</v>
      </c>
      <c r="D98" s="65" t="s">
        <v>544</v>
      </c>
      <c r="E98" s="65" t="s">
        <v>661</v>
      </c>
      <c r="F98" s="65"/>
      <c r="I98" s="65"/>
      <c r="J98" s="65">
        <v>0</v>
      </c>
      <c r="M98" s="65">
        <v>0</v>
      </c>
      <c r="N98" s="65"/>
      <c r="P98" s="65"/>
      <c r="Q98" s="65"/>
      <c r="S98" s="65"/>
      <c r="Z98" s="65"/>
      <c r="AA98" s="65"/>
      <c r="AB98" s="65"/>
      <c r="AC98" s="65"/>
      <c r="AD98" s="65"/>
    </row>
    <row r="99" spans="1:30" x14ac:dyDescent="0.55000000000000004">
      <c r="A99" s="65">
        <v>364</v>
      </c>
      <c r="B99" s="65" t="s">
        <v>1095</v>
      </c>
      <c r="C99" s="65" t="s">
        <v>677</v>
      </c>
      <c r="D99" s="65" t="s">
        <v>544</v>
      </c>
      <c r="E99" s="65" t="s">
        <v>661</v>
      </c>
      <c r="F99" s="65"/>
      <c r="N99" s="65">
        <v>11.9</v>
      </c>
      <c r="O99" s="65"/>
      <c r="Q99" s="65"/>
      <c r="R99" s="65"/>
      <c r="S99" s="65">
        <v>24.5</v>
      </c>
      <c r="T99" s="65"/>
      <c r="W99" s="65"/>
      <c r="Z99" s="65"/>
      <c r="AA99" s="65"/>
      <c r="AB99" s="65"/>
      <c r="AC99" s="65"/>
      <c r="AD99" s="65"/>
    </row>
    <row r="100" spans="1:30" x14ac:dyDescent="0.55000000000000004">
      <c r="A100" s="65">
        <v>365</v>
      </c>
      <c r="B100" s="65" t="s">
        <v>1096</v>
      </c>
      <c r="C100" s="65" t="s">
        <v>678</v>
      </c>
      <c r="D100" s="65" t="s">
        <v>544</v>
      </c>
      <c r="E100" s="65" t="s">
        <v>661</v>
      </c>
      <c r="F100" s="65"/>
      <c r="H100" s="65"/>
      <c r="I100" s="65">
        <v>0</v>
      </c>
      <c r="K100" s="65"/>
      <c r="L100" s="65"/>
      <c r="N100" s="65">
        <v>0</v>
      </c>
      <c r="R100" s="65"/>
      <c r="S100" s="65">
        <v>0</v>
      </c>
      <c r="V100" s="65"/>
      <c r="X100" s="65"/>
    </row>
    <row r="101" spans="1:30" x14ac:dyDescent="0.55000000000000004">
      <c r="A101" s="65">
        <v>366</v>
      </c>
      <c r="B101" s="65" t="s">
        <v>1096</v>
      </c>
      <c r="C101" s="65" t="s">
        <v>679</v>
      </c>
      <c r="D101" s="65" t="s">
        <v>544</v>
      </c>
      <c r="E101" s="65" t="s">
        <v>661</v>
      </c>
      <c r="F101" s="65"/>
      <c r="G101" s="65"/>
      <c r="I101" s="65">
        <v>39.549999999999997</v>
      </c>
      <c r="K101" s="65"/>
      <c r="L101" s="65">
        <v>13.14</v>
      </c>
      <c r="N101" s="65"/>
      <c r="O101" s="65"/>
      <c r="R101" s="65"/>
      <c r="S101" s="65"/>
      <c r="U101" s="65"/>
    </row>
    <row r="102" spans="1:30" x14ac:dyDescent="0.55000000000000004">
      <c r="A102" s="65">
        <v>367</v>
      </c>
      <c r="B102" s="65" t="s">
        <v>1097</v>
      </c>
      <c r="C102" s="65" t="s">
        <v>680</v>
      </c>
      <c r="D102" s="65" t="s">
        <v>547</v>
      </c>
      <c r="E102" s="65" t="s">
        <v>661</v>
      </c>
      <c r="F102" s="65"/>
      <c r="O102" s="65"/>
      <c r="R102" s="65"/>
      <c r="S102" s="65"/>
      <c r="T102" s="65">
        <v>0</v>
      </c>
      <c r="Y102" s="65"/>
    </row>
    <row r="103" spans="1:30" x14ac:dyDescent="0.55000000000000004">
      <c r="A103" s="65">
        <v>368</v>
      </c>
      <c r="B103" s="65" t="s">
        <v>1098</v>
      </c>
      <c r="C103" s="65" t="s">
        <v>681</v>
      </c>
      <c r="D103" s="65" t="s">
        <v>547</v>
      </c>
      <c r="E103" s="65" t="s">
        <v>661</v>
      </c>
      <c r="F103" s="65"/>
      <c r="H103" s="65"/>
      <c r="I103" s="65"/>
      <c r="J103" s="65"/>
      <c r="K103" s="65"/>
      <c r="L103" s="65"/>
      <c r="M103" s="65"/>
      <c r="Q103" s="65" t="s">
        <v>682</v>
      </c>
      <c r="R103" s="65"/>
      <c r="T103" s="65"/>
      <c r="U103" s="65"/>
      <c r="V103" s="65"/>
      <c r="W103" s="65"/>
      <c r="AB103" s="65" t="s">
        <v>683</v>
      </c>
    </row>
    <row r="104" spans="1:30" x14ac:dyDescent="0.55000000000000004">
      <c r="A104" s="65">
        <v>369</v>
      </c>
      <c r="B104" s="65" t="s">
        <v>1099</v>
      </c>
      <c r="C104" s="65" t="s">
        <v>685</v>
      </c>
      <c r="D104" s="65" t="s">
        <v>547</v>
      </c>
      <c r="E104" s="65" t="s">
        <v>661</v>
      </c>
      <c r="F104" s="65"/>
      <c r="G104" s="65"/>
      <c r="H104" s="65"/>
      <c r="I104" s="65"/>
      <c r="J104" s="65"/>
      <c r="K104" s="65"/>
      <c r="L104" s="65"/>
      <c r="M104" s="65"/>
      <c r="S104" s="65"/>
      <c r="T104" s="65"/>
      <c r="V104" s="65">
        <v>60.15</v>
      </c>
      <c r="Z104" s="65"/>
      <c r="AA104" s="65"/>
      <c r="AB104" s="65" t="s">
        <v>686</v>
      </c>
      <c r="AC104" s="65"/>
      <c r="AD104" s="65"/>
    </row>
    <row r="105" spans="1:30" x14ac:dyDescent="0.55000000000000004">
      <c r="A105" s="65">
        <v>370</v>
      </c>
      <c r="B105" s="65" t="s">
        <v>687</v>
      </c>
      <c r="C105" s="65" t="s">
        <v>555</v>
      </c>
      <c r="D105" s="65" t="s">
        <v>544</v>
      </c>
      <c r="E105" s="65" t="s">
        <v>661</v>
      </c>
      <c r="F105" s="65"/>
      <c r="G105" s="65"/>
      <c r="L105" s="65"/>
      <c r="N105" s="65"/>
      <c r="O105" s="65"/>
      <c r="Q105" s="65"/>
      <c r="R105" s="65"/>
      <c r="U105" s="65"/>
      <c r="V105" s="65">
        <v>0</v>
      </c>
    </row>
    <row r="106" spans="1:30" x14ac:dyDescent="0.55000000000000004">
      <c r="A106" s="65">
        <v>371</v>
      </c>
      <c r="B106" s="65" t="s">
        <v>688</v>
      </c>
      <c r="C106" s="65" t="s">
        <v>689</v>
      </c>
      <c r="D106" s="65" t="s">
        <v>544</v>
      </c>
      <c r="E106" s="65" t="s">
        <v>661</v>
      </c>
      <c r="F106" s="65"/>
      <c r="G106" s="65"/>
      <c r="I106" s="65"/>
      <c r="Q106" s="65" t="s">
        <v>690</v>
      </c>
      <c r="R106" s="65"/>
      <c r="U106" s="65"/>
      <c r="V106" s="65"/>
      <c r="Z106" s="65"/>
      <c r="AA106" s="65"/>
      <c r="AB106" s="65"/>
      <c r="AC106" s="65"/>
      <c r="AD106" s="65"/>
    </row>
    <row r="107" spans="1:30" x14ac:dyDescent="0.55000000000000004">
      <c r="A107" s="65">
        <v>372</v>
      </c>
      <c r="B107" s="65" t="s">
        <v>691</v>
      </c>
      <c r="C107" s="65" t="s">
        <v>692</v>
      </c>
      <c r="D107" s="65" t="s">
        <v>544</v>
      </c>
      <c r="E107" s="65" t="s">
        <v>661</v>
      </c>
      <c r="F107" s="65"/>
      <c r="H107" s="65"/>
      <c r="J107" s="65">
        <v>6.11</v>
      </c>
      <c r="M107" s="65">
        <v>11.5</v>
      </c>
      <c r="Q107" s="65"/>
      <c r="R107" s="65"/>
      <c r="T107" s="65"/>
      <c r="U107" s="65"/>
      <c r="V107" s="65"/>
    </row>
    <row r="108" spans="1:30" x14ac:dyDescent="0.55000000000000004">
      <c r="A108" s="65">
        <v>373</v>
      </c>
      <c r="B108" s="65" t="s">
        <v>693</v>
      </c>
      <c r="C108" s="65" t="s">
        <v>694</v>
      </c>
      <c r="D108" s="65" t="s">
        <v>547</v>
      </c>
      <c r="E108" s="65" t="s">
        <v>661</v>
      </c>
      <c r="F108" s="65"/>
      <c r="G108" s="65"/>
      <c r="H108" s="65"/>
      <c r="J108" s="65"/>
      <c r="K108" s="65"/>
      <c r="L108" s="65"/>
      <c r="M108" s="65"/>
      <c r="N108" s="65"/>
      <c r="S108" s="65"/>
      <c r="T108" s="65">
        <v>0</v>
      </c>
      <c r="U108" s="65"/>
      <c r="Y108" s="65"/>
      <c r="Z108" s="65"/>
      <c r="AA108" s="65"/>
      <c r="AB108" s="65"/>
      <c r="AC108" s="65"/>
      <c r="AD108" s="65"/>
    </row>
    <row r="109" spans="1:30" x14ac:dyDescent="0.55000000000000004">
      <c r="A109" s="65">
        <v>374</v>
      </c>
      <c r="B109" s="65" t="s">
        <v>695</v>
      </c>
      <c r="C109" s="65" t="s">
        <v>696</v>
      </c>
      <c r="D109" s="65" t="s">
        <v>547</v>
      </c>
      <c r="E109" s="65" t="s">
        <v>661</v>
      </c>
      <c r="F109" s="65"/>
      <c r="H109" s="65"/>
      <c r="R109" s="65"/>
      <c r="S109" s="65"/>
      <c r="X109" s="65"/>
      <c r="Y109" s="65"/>
      <c r="Z109" s="65"/>
      <c r="AA109" s="65"/>
      <c r="AB109" s="65" t="s">
        <v>697</v>
      </c>
      <c r="AC109" s="65"/>
      <c r="AD109" s="65"/>
    </row>
    <row r="110" spans="1:30" x14ac:dyDescent="0.55000000000000004">
      <c r="A110" s="65">
        <v>375</v>
      </c>
      <c r="B110" s="65" t="s">
        <v>571</v>
      </c>
      <c r="C110" s="65" t="s">
        <v>601</v>
      </c>
      <c r="D110" s="65" t="s">
        <v>547</v>
      </c>
      <c r="E110" s="65" t="s">
        <v>661</v>
      </c>
      <c r="F110" s="65"/>
      <c r="G110" s="65"/>
      <c r="N110" s="65">
        <v>0</v>
      </c>
      <c r="O110" s="65"/>
      <c r="R110" s="65"/>
      <c r="S110" s="65">
        <v>0</v>
      </c>
      <c r="U110" s="65"/>
      <c r="Z110" s="65"/>
      <c r="AA110" s="65"/>
      <c r="AB110" s="65"/>
      <c r="AC110" s="65"/>
      <c r="AD110" s="65"/>
    </row>
    <row r="111" spans="1:30" x14ac:dyDescent="0.55000000000000004">
      <c r="A111" s="65"/>
      <c r="B111" s="65"/>
      <c r="C111" s="65"/>
      <c r="D111" s="65"/>
      <c r="E111" s="65"/>
      <c r="F111" s="65"/>
      <c r="G111" s="65"/>
      <c r="N111" s="65"/>
      <c r="O111" s="65"/>
      <c r="R111" s="65"/>
      <c r="S111" s="65"/>
      <c r="U111" s="65"/>
      <c r="Z111" s="65"/>
      <c r="AA111" s="65"/>
      <c r="AB111" s="65"/>
      <c r="AC111" s="65"/>
      <c r="AD111" s="65"/>
    </row>
    <row r="112" spans="1:30" x14ac:dyDescent="0.55000000000000004">
      <c r="A112" s="65"/>
      <c r="B112" s="65"/>
      <c r="C112" s="65"/>
      <c r="D112" s="65"/>
      <c r="E112" s="65"/>
      <c r="F112" s="65"/>
      <c r="G112" s="65"/>
      <c r="N112" s="65"/>
      <c r="O112" s="65"/>
      <c r="R112" s="65"/>
      <c r="S112" s="65"/>
      <c r="U112" s="65"/>
      <c r="Z112" s="65"/>
      <c r="AA112" s="65"/>
      <c r="AB112" s="65"/>
      <c r="AC112" s="65"/>
      <c r="AD112" s="65"/>
    </row>
    <row r="113" spans="1:30" x14ac:dyDescent="0.55000000000000004">
      <c r="A113" s="65">
        <v>100</v>
      </c>
      <c r="B113" s="65" t="s">
        <v>698</v>
      </c>
      <c r="C113" s="65" t="s">
        <v>699</v>
      </c>
      <c r="D113" s="65" t="s">
        <v>544</v>
      </c>
      <c r="E113" s="65" t="s">
        <v>700</v>
      </c>
      <c r="F113" s="65"/>
      <c r="I113" s="65">
        <v>0</v>
      </c>
      <c r="J113" s="65"/>
      <c r="K113" s="65"/>
      <c r="L113" s="65"/>
      <c r="O113" s="65"/>
      <c r="Q113" s="65"/>
      <c r="R113" s="65"/>
      <c r="V113" s="65"/>
      <c r="Z113" s="65"/>
      <c r="AA113" s="65"/>
      <c r="AB113" s="65"/>
      <c r="AC113" s="65"/>
      <c r="AD113" s="65"/>
    </row>
    <row r="114" spans="1:30" x14ac:dyDescent="0.55000000000000004">
      <c r="A114" s="65">
        <v>101</v>
      </c>
      <c r="B114" s="65" t="s">
        <v>698</v>
      </c>
      <c r="C114" s="65" t="s">
        <v>701</v>
      </c>
      <c r="D114" s="65" t="s">
        <v>544</v>
      </c>
      <c r="E114" s="65" t="s">
        <v>700</v>
      </c>
      <c r="F114" s="65"/>
      <c r="K114" s="65"/>
      <c r="N114" s="65">
        <v>0</v>
      </c>
      <c r="Q114" s="65"/>
      <c r="R114" s="65"/>
      <c r="Y114" s="65"/>
    </row>
    <row r="115" spans="1:30" x14ac:dyDescent="0.55000000000000004">
      <c r="A115" s="65">
        <v>102</v>
      </c>
      <c r="B115" s="65" t="s">
        <v>702</v>
      </c>
      <c r="C115" s="65" t="s">
        <v>703</v>
      </c>
      <c r="D115" s="65" t="s">
        <v>547</v>
      </c>
      <c r="E115" s="65" t="s">
        <v>700</v>
      </c>
      <c r="F115" s="65"/>
      <c r="I115" s="65"/>
      <c r="J115" s="65">
        <v>4.54</v>
      </c>
      <c r="M115" s="65"/>
      <c r="N115" s="65">
        <v>13.88</v>
      </c>
      <c r="P115" s="65"/>
      <c r="Y115" s="65"/>
      <c r="Z115" s="65"/>
      <c r="AA115" s="65"/>
      <c r="AB115" s="65"/>
      <c r="AC115" s="65"/>
      <c r="AD115" s="65"/>
    </row>
    <row r="116" spans="1:30" x14ac:dyDescent="0.55000000000000004">
      <c r="A116" s="65">
        <v>103</v>
      </c>
      <c r="B116" s="65" t="s">
        <v>548</v>
      </c>
      <c r="C116" s="65" t="s">
        <v>704</v>
      </c>
      <c r="D116" s="65" t="s">
        <v>544</v>
      </c>
      <c r="E116" s="65" t="s">
        <v>700</v>
      </c>
      <c r="F116" s="65"/>
      <c r="H116" s="65"/>
      <c r="I116" s="65"/>
      <c r="J116" s="65"/>
      <c r="K116" s="65"/>
      <c r="L116" s="65"/>
      <c r="M116" s="65"/>
      <c r="Q116" s="65" t="s">
        <v>705</v>
      </c>
      <c r="R116" s="65"/>
      <c r="S116" s="65"/>
      <c r="T116" s="65"/>
      <c r="U116" s="65"/>
    </row>
    <row r="117" spans="1:30" x14ac:dyDescent="0.55000000000000004">
      <c r="A117" s="65">
        <v>104</v>
      </c>
      <c r="B117" s="65" t="s">
        <v>706</v>
      </c>
      <c r="C117" s="65" t="s">
        <v>707</v>
      </c>
      <c r="D117" s="65" t="s">
        <v>547</v>
      </c>
      <c r="E117" s="65" t="s">
        <v>700</v>
      </c>
      <c r="F117" s="65"/>
      <c r="G117" s="65"/>
      <c r="H117" s="65"/>
      <c r="I117" s="65">
        <v>19.899999999999999</v>
      </c>
      <c r="L117" s="65"/>
      <c r="N117" s="65">
        <v>13.9</v>
      </c>
      <c r="O117" s="65"/>
      <c r="R117" s="65"/>
      <c r="S117" s="65"/>
    </row>
    <row r="118" spans="1:30" x14ac:dyDescent="0.55000000000000004">
      <c r="A118" s="65">
        <v>105</v>
      </c>
      <c r="B118" s="65" t="s">
        <v>554</v>
      </c>
      <c r="C118" s="65" t="s">
        <v>708</v>
      </c>
      <c r="D118" s="65" t="s">
        <v>547</v>
      </c>
      <c r="E118" s="65" t="s">
        <v>700</v>
      </c>
      <c r="F118" s="65"/>
      <c r="J118" s="65">
        <v>0</v>
      </c>
      <c r="K118" s="65"/>
      <c r="L118" s="65"/>
      <c r="N118" s="65"/>
      <c r="O118" s="65"/>
      <c r="R118" s="65"/>
      <c r="S118" s="65">
        <v>0</v>
      </c>
      <c r="W118" s="65"/>
      <c r="Z118" s="65"/>
      <c r="AA118" s="65"/>
      <c r="AB118" s="65"/>
      <c r="AC118" s="65"/>
      <c r="AD118" s="65"/>
    </row>
    <row r="119" spans="1:30" x14ac:dyDescent="0.55000000000000004">
      <c r="A119" s="65">
        <v>106</v>
      </c>
      <c r="B119" s="65" t="s">
        <v>554</v>
      </c>
      <c r="C119" s="65" t="s">
        <v>709</v>
      </c>
      <c r="D119" s="65" t="s">
        <v>547</v>
      </c>
      <c r="E119" s="65" t="s">
        <v>700</v>
      </c>
      <c r="F119" s="65"/>
      <c r="H119" s="65"/>
      <c r="K119" s="65"/>
      <c r="M119" s="65"/>
      <c r="N119" s="65">
        <v>0</v>
      </c>
      <c r="O119" s="65"/>
      <c r="P119" s="65"/>
      <c r="R119" s="65"/>
      <c r="U119" s="65"/>
      <c r="Z119" s="65"/>
      <c r="AA119" s="65">
        <v>0</v>
      </c>
      <c r="AB119" s="65"/>
      <c r="AC119" s="65"/>
      <c r="AD119" s="65"/>
    </row>
    <row r="120" spans="1:30" x14ac:dyDescent="0.55000000000000004">
      <c r="A120" s="65">
        <v>107</v>
      </c>
      <c r="B120" s="65" t="s">
        <v>556</v>
      </c>
      <c r="C120" s="65" t="s">
        <v>710</v>
      </c>
      <c r="D120" s="65" t="s">
        <v>547</v>
      </c>
      <c r="E120" s="65" t="s">
        <v>700</v>
      </c>
      <c r="F120" s="65"/>
      <c r="H120" s="65"/>
      <c r="J120" s="65">
        <v>0</v>
      </c>
      <c r="L120" s="65"/>
      <c r="N120" s="65"/>
      <c r="O120" s="65"/>
      <c r="R120" s="65"/>
      <c r="S120" s="65"/>
      <c r="U120" s="65"/>
    </row>
    <row r="121" spans="1:30" x14ac:dyDescent="0.55000000000000004">
      <c r="A121" s="65">
        <v>108</v>
      </c>
      <c r="B121" s="65" t="s">
        <v>711</v>
      </c>
      <c r="C121" s="65" t="s">
        <v>708</v>
      </c>
      <c r="D121" s="65" t="s">
        <v>547</v>
      </c>
      <c r="E121" s="65" t="s">
        <v>700</v>
      </c>
      <c r="F121" s="65"/>
      <c r="H121" s="65"/>
      <c r="J121" s="65">
        <v>0</v>
      </c>
      <c r="K121" s="65"/>
      <c r="L121" s="65"/>
      <c r="M121" s="65"/>
      <c r="N121" s="65">
        <v>13.96</v>
      </c>
      <c r="O121" s="65"/>
      <c r="S121" s="65"/>
      <c r="V121" s="65"/>
      <c r="Y121" s="65"/>
      <c r="Z121" s="65"/>
      <c r="AA121" s="65"/>
      <c r="AB121" s="65"/>
      <c r="AC121" s="65"/>
      <c r="AD121" s="65"/>
    </row>
    <row r="122" spans="1:30" x14ac:dyDescent="0.55000000000000004">
      <c r="A122" s="65">
        <v>109</v>
      </c>
      <c r="B122" s="65" t="s">
        <v>570</v>
      </c>
      <c r="C122" s="65" t="s">
        <v>712</v>
      </c>
      <c r="D122" s="65" t="s">
        <v>544</v>
      </c>
      <c r="E122" s="65" t="s">
        <v>700</v>
      </c>
      <c r="F122" s="65"/>
      <c r="N122" s="65">
        <v>11.46</v>
      </c>
      <c r="Q122" s="65"/>
      <c r="S122" s="65">
        <v>23.11</v>
      </c>
      <c r="V122" s="65"/>
      <c r="Y122" s="65"/>
    </row>
    <row r="123" spans="1:30" x14ac:dyDescent="0.55000000000000004">
      <c r="A123" s="65">
        <v>110</v>
      </c>
      <c r="B123" s="65" t="s">
        <v>570</v>
      </c>
      <c r="C123" s="65" t="s">
        <v>713</v>
      </c>
      <c r="D123" s="65" t="s">
        <v>544</v>
      </c>
      <c r="E123" s="65" t="s">
        <v>700</v>
      </c>
      <c r="F123" s="65"/>
      <c r="K123" s="65"/>
      <c r="N123" s="65">
        <v>0</v>
      </c>
      <c r="R123" s="65"/>
      <c r="S123" s="65">
        <v>0</v>
      </c>
      <c r="U123" s="65"/>
      <c r="X123" s="65"/>
      <c r="Y123" s="65"/>
      <c r="Z123" s="65"/>
      <c r="AA123" s="65"/>
      <c r="AB123" s="65"/>
      <c r="AC123" s="65"/>
      <c r="AD123" s="65"/>
    </row>
    <row r="124" spans="1:30" x14ac:dyDescent="0.55000000000000004">
      <c r="A124" s="65">
        <v>111</v>
      </c>
      <c r="B124" s="65" t="s">
        <v>570</v>
      </c>
      <c r="C124" s="65" t="s">
        <v>714</v>
      </c>
      <c r="D124" s="65" t="s">
        <v>544</v>
      </c>
      <c r="E124" s="65" t="s">
        <v>700</v>
      </c>
      <c r="F124" s="65"/>
      <c r="H124" s="65"/>
      <c r="I124" s="65"/>
      <c r="L124" s="65"/>
      <c r="R124" s="65"/>
      <c r="U124" s="65"/>
      <c r="Y124" s="65"/>
      <c r="AB124" s="65" t="s">
        <v>715</v>
      </c>
    </row>
    <row r="125" spans="1:30" x14ac:dyDescent="0.55000000000000004">
      <c r="A125" s="65">
        <v>112</v>
      </c>
      <c r="B125" s="65" t="s">
        <v>716</v>
      </c>
      <c r="C125" s="65" t="s">
        <v>717</v>
      </c>
      <c r="D125" s="65" t="s">
        <v>544</v>
      </c>
      <c r="E125" s="65" t="s">
        <v>700</v>
      </c>
      <c r="F125" s="65"/>
      <c r="G125" s="65"/>
      <c r="I125" s="65">
        <v>39.56</v>
      </c>
      <c r="J125" s="65"/>
      <c r="K125" s="65"/>
      <c r="L125" s="65">
        <v>12.2</v>
      </c>
      <c r="M125" s="65"/>
      <c r="N125" s="65"/>
      <c r="O125" s="65"/>
      <c r="R125" s="65"/>
      <c r="U125" s="65"/>
      <c r="V125" s="65"/>
      <c r="W125" s="65"/>
      <c r="Z125" s="65"/>
      <c r="AA125" s="65"/>
      <c r="AB125" s="65"/>
      <c r="AC125" s="65"/>
      <c r="AD125" s="65"/>
    </row>
    <row r="126" spans="1:30" x14ac:dyDescent="0.55000000000000004">
      <c r="A126" s="65">
        <v>113</v>
      </c>
      <c r="B126" s="65" t="s">
        <v>718</v>
      </c>
      <c r="C126" s="65" t="s">
        <v>719</v>
      </c>
      <c r="D126" s="65" t="s">
        <v>544</v>
      </c>
      <c r="E126" s="65" t="s">
        <v>700</v>
      </c>
      <c r="F126" s="65"/>
      <c r="G126" s="65"/>
      <c r="I126" s="65"/>
      <c r="K126" s="65"/>
      <c r="M126" s="65">
        <v>0</v>
      </c>
      <c r="O126" s="65"/>
      <c r="Q126" s="65"/>
      <c r="R126" s="65"/>
      <c r="Z126" s="65"/>
      <c r="AA126" s="65"/>
      <c r="AB126" s="65"/>
      <c r="AC126" s="65"/>
      <c r="AD126" s="65"/>
    </row>
    <row r="127" spans="1:30" x14ac:dyDescent="0.55000000000000004">
      <c r="A127" s="65">
        <v>114</v>
      </c>
      <c r="B127" s="65" t="s">
        <v>720</v>
      </c>
      <c r="C127" s="65" t="s">
        <v>721</v>
      </c>
      <c r="D127" s="65" t="s">
        <v>547</v>
      </c>
      <c r="E127" s="65" t="s">
        <v>700</v>
      </c>
      <c r="F127" s="65"/>
      <c r="G127" s="65"/>
      <c r="N127" s="65">
        <v>14.3</v>
      </c>
      <c r="Q127" s="65"/>
      <c r="R127" s="65"/>
      <c r="S127" s="65">
        <v>30</v>
      </c>
      <c r="T127" s="65"/>
    </row>
    <row r="128" spans="1:30" x14ac:dyDescent="0.55000000000000004">
      <c r="A128" s="65">
        <v>115</v>
      </c>
      <c r="B128" s="65" t="s">
        <v>722</v>
      </c>
      <c r="C128" s="65" t="s">
        <v>723</v>
      </c>
      <c r="D128" s="65" t="s">
        <v>547</v>
      </c>
      <c r="E128" s="65" t="s">
        <v>700</v>
      </c>
      <c r="F128" s="65"/>
      <c r="H128" s="65">
        <v>1.35</v>
      </c>
      <c r="I128" s="65"/>
      <c r="L128" s="65"/>
      <c r="M128" s="65"/>
      <c r="N128" s="65">
        <v>14.6</v>
      </c>
      <c r="O128" s="65"/>
      <c r="R128" s="65"/>
      <c r="S128" s="65"/>
      <c r="T128" s="65"/>
      <c r="U128" s="65"/>
    </row>
    <row r="129" spans="1:30" x14ac:dyDescent="0.55000000000000004">
      <c r="A129" s="65">
        <v>116</v>
      </c>
      <c r="B129" s="65" t="s">
        <v>724</v>
      </c>
      <c r="C129" s="65" t="s">
        <v>725</v>
      </c>
      <c r="D129" s="65" t="s">
        <v>544</v>
      </c>
      <c r="E129" s="65" t="s">
        <v>700</v>
      </c>
      <c r="F129" s="65">
        <v>30.74</v>
      </c>
      <c r="G129" s="65">
        <v>37.47</v>
      </c>
      <c r="H129" s="65"/>
      <c r="I129" s="65"/>
      <c r="K129" s="65"/>
      <c r="L129" s="65"/>
      <c r="M129" s="65"/>
      <c r="N129" s="65"/>
      <c r="R129" s="65"/>
      <c r="T129" s="65"/>
      <c r="W129" s="65"/>
      <c r="Y129" s="65"/>
    </row>
    <row r="130" spans="1:30" x14ac:dyDescent="0.55000000000000004">
      <c r="A130" s="65">
        <v>117</v>
      </c>
      <c r="B130" s="65" t="s">
        <v>726</v>
      </c>
      <c r="C130" s="65" t="s">
        <v>727</v>
      </c>
      <c r="D130" s="65" t="s">
        <v>547</v>
      </c>
      <c r="E130" s="65" t="s">
        <v>700</v>
      </c>
      <c r="F130" s="65"/>
      <c r="G130" s="65"/>
      <c r="I130" s="65">
        <v>18</v>
      </c>
      <c r="K130" s="65"/>
      <c r="S130" s="65"/>
      <c r="W130" s="65"/>
      <c r="X130" s="65"/>
      <c r="Z130" s="65"/>
      <c r="AA130" s="65"/>
      <c r="AB130" s="65" t="s">
        <v>728</v>
      </c>
      <c r="AC130" s="65"/>
      <c r="AD130" s="65"/>
    </row>
    <row r="131" spans="1:30" x14ac:dyDescent="0.55000000000000004">
      <c r="A131" s="65">
        <v>118</v>
      </c>
      <c r="B131" s="65" t="s">
        <v>729</v>
      </c>
      <c r="C131" s="65" t="s">
        <v>730</v>
      </c>
      <c r="D131" s="65" t="s">
        <v>547</v>
      </c>
      <c r="E131" s="65" t="s">
        <v>700</v>
      </c>
      <c r="F131" s="65">
        <v>0</v>
      </c>
      <c r="H131" s="65"/>
      <c r="I131" s="65">
        <v>0</v>
      </c>
      <c r="J131" s="65"/>
      <c r="L131" s="65"/>
      <c r="R131" s="65"/>
      <c r="V131" s="65"/>
    </row>
    <row r="132" spans="1:30" x14ac:dyDescent="0.55000000000000004">
      <c r="A132" s="65">
        <v>119</v>
      </c>
      <c r="B132" s="65" t="s">
        <v>731</v>
      </c>
      <c r="C132" s="65" t="s">
        <v>732</v>
      </c>
      <c r="D132" s="65" t="s">
        <v>544</v>
      </c>
      <c r="E132" s="65" t="s">
        <v>700</v>
      </c>
      <c r="F132" s="65"/>
      <c r="G132" s="65"/>
      <c r="H132" s="65"/>
      <c r="I132" s="65">
        <v>19</v>
      </c>
      <c r="J132" s="65"/>
      <c r="K132" s="65"/>
      <c r="L132" s="65"/>
      <c r="M132" s="65"/>
      <c r="N132" s="65"/>
      <c r="O132" s="65"/>
      <c r="Q132" s="65" t="s">
        <v>638</v>
      </c>
      <c r="S132" s="65"/>
      <c r="U132" s="65"/>
      <c r="V132" s="65"/>
    </row>
    <row r="133" spans="1:30" x14ac:dyDescent="0.55000000000000004">
      <c r="A133" s="65">
        <v>120</v>
      </c>
      <c r="B133" s="65" t="s">
        <v>731</v>
      </c>
      <c r="C133" s="65" t="s">
        <v>733</v>
      </c>
      <c r="D133" s="65" t="s">
        <v>544</v>
      </c>
      <c r="E133" s="65" t="s">
        <v>700</v>
      </c>
      <c r="F133" s="65"/>
      <c r="H133" s="65"/>
      <c r="I133" s="65"/>
      <c r="T133" s="65"/>
      <c r="X133" s="65"/>
      <c r="Y133" s="65"/>
      <c r="Z133" s="65"/>
      <c r="AA133" s="65"/>
      <c r="AB133" s="65" t="s">
        <v>734</v>
      </c>
      <c r="AC133" s="65"/>
      <c r="AD133" s="65"/>
    </row>
    <row r="134" spans="1:30" x14ac:dyDescent="0.55000000000000004">
      <c r="A134" s="65">
        <v>121</v>
      </c>
      <c r="B134" s="65" t="s">
        <v>577</v>
      </c>
      <c r="C134" s="65" t="s">
        <v>735</v>
      </c>
      <c r="D134" s="65" t="s">
        <v>544</v>
      </c>
      <c r="E134" s="65" t="s">
        <v>700</v>
      </c>
      <c r="F134" s="65"/>
      <c r="G134" s="65"/>
      <c r="H134" s="65"/>
      <c r="J134" s="65"/>
      <c r="K134" s="65"/>
      <c r="L134" s="65"/>
      <c r="M134" s="65"/>
      <c r="N134" s="65">
        <v>13.4</v>
      </c>
      <c r="P134" s="65"/>
      <c r="Q134" s="65"/>
      <c r="R134" s="65"/>
      <c r="S134" s="65">
        <v>26.9</v>
      </c>
      <c r="U134" s="65"/>
      <c r="V134" s="65"/>
    </row>
    <row r="135" spans="1:30" x14ac:dyDescent="0.55000000000000004">
      <c r="A135" s="65">
        <v>122</v>
      </c>
      <c r="B135" s="65" t="s">
        <v>736</v>
      </c>
      <c r="C135" s="65" t="s">
        <v>737</v>
      </c>
      <c r="D135" s="65" t="s">
        <v>544</v>
      </c>
      <c r="E135" s="65" t="s">
        <v>700</v>
      </c>
      <c r="F135" s="65"/>
      <c r="G135" s="65"/>
      <c r="H135" s="65">
        <v>0</v>
      </c>
      <c r="J135" s="65">
        <v>0</v>
      </c>
      <c r="K135" s="65"/>
      <c r="L135" s="65"/>
      <c r="M135" s="65"/>
      <c r="N135" s="65"/>
      <c r="O135" s="65"/>
      <c r="S135" s="65"/>
      <c r="V135" s="65"/>
    </row>
    <row r="136" spans="1:30" x14ac:dyDescent="0.55000000000000004">
      <c r="A136" s="65">
        <v>123</v>
      </c>
      <c r="B136" s="65" t="s">
        <v>581</v>
      </c>
      <c r="C136" s="65" t="s">
        <v>738</v>
      </c>
      <c r="D136" s="65" t="s">
        <v>547</v>
      </c>
      <c r="E136" s="65" t="s">
        <v>700</v>
      </c>
      <c r="F136" s="65"/>
      <c r="Q136" s="65"/>
      <c r="S136" s="65"/>
      <c r="T136" s="65"/>
      <c r="V136" s="65"/>
      <c r="W136" s="65"/>
      <c r="AA136" s="65">
        <v>12.2</v>
      </c>
    </row>
    <row r="137" spans="1:30" x14ac:dyDescent="0.55000000000000004">
      <c r="A137" s="65">
        <v>124</v>
      </c>
      <c r="B137" s="65" t="s">
        <v>584</v>
      </c>
      <c r="C137" s="65" t="s">
        <v>739</v>
      </c>
      <c r="D137" s="65" t="s">
        <v>547</v>
      </c>
      <c r="E137" s="65" t="s">
        <v>700</v>
      </c>
      <c r="F137" s="65"/>
      <c r="M137" s="65"/>
      <c r="R137" s="65"/>
      <c r="U137" s="65"/>
      <c r="Y137" s="65"/>
      <c r="Z137" s="65"/>
      <c r="AA137" s="65"/>
      <c r="AB137" s="65" t="s">
        <v>740</v>
      </c>
      <c r="AC137" s="65"/>
      <c r="AD137" s="65"/>
    </row>
    <row r="138" spans="1:30" x14ac:dyDescent="0.55000000000000004">
      <c r="A138" s="65">
        <v>125</v>
      </c>
      <c r="B138" s="65" t="s">
        <v>741</v>
      </c>
      <c r="C138" s="65" t="s">
        <v>742</v>
      </c>
      <c r="D138" s="65" t="s">
        <v>547</v>
      </c>
      <c r="E138" s="65" t="s">
        <v>700</v>
      </c>
      <c r="F138" s="65"/>
      <c r="G138" s="65"/>
      <c r="I138" s="65"/>
      <c r="O138" s="65"/>
      <c r="Q138" s="65" t="s">
        <v>743</v>
      </c>
      <c r="S138" s="65"/>
      <c r="Y138" s="65"/>
      <c r="Z138" s="65"/>
      <c r="AA138" s="65"/>
      <c r="AB138" s="65"/>
      <c r="AC138" s="65"/>
      <c r="AD138" s="65"/>
    </row>
    <row r="139" spans="1:30" x14ac:dyDescent="0.55000000000000004">
      <c r="A139" s="65">
        <v>126</v>
      </c>
      <c r="B139" s="65" t="s">
        <v>744</v>
      </c>
      <c r="C139" s="65" t="s">
        <v>745</v>
      </c>
      <c r="D139" s="65" t="s">
        <v>547</v>
      </c>
      <c r="E139" s="65" t="s">
        <v>700</v>
      </c>
      <c r="F139" s="65"/>
      <c r="Q139" s="65" t="s">
        <v>746</v>
      </c>
      <c r="R139" s="65"/>
      <c r="T139" s="65"/>
      <c r="U139" s="65"/>
      <c r="Y139" s="65"/>
    </row>
    <row r="140" spans="1:30" x14ac:dyDescent="0.55000000000000004">
      <c r="A140" s="65">
        <v>127</v>
      </c>
      <c r="B140" s="65" t="s">
        <v>667</v>
      </c>
      <c r="C140" s="65" t="s">
        <v>747</v>
      </c>
      <c r="D140" s="65" t="s">
        <v>547</v>
      </c>
      <c r="E140" s="65" t="s">
        <v>700</v>
      </c>
      <c r="F140" s="65"/>
      <c r="G140" s="65"/>
      <c r="H140" s="65"/>
      <c r="N140" s="65">
        <v>13.62</v>
      </c>
      <c r="O140" s="65"/>
      <c r="P140" s="65"/>
      <c r="S140" s="65">
        <v>26.81</v>
      </c>
      <c r="T140" s="65"/>
      <c r="Z140" s="65"/>
      <c r="AA140" s="65"/>
      <c r="AB140" s="65"/>
      <c r="AC140" s="65"/>
      <c r="AD140" s="65"/>
    </row>
    <row r="141" spans="1:30" x14ac:dyDescent="0.55000000000000004">
      <c r="A141" s="65">
        <v>128</v>
      </c>
      <c r="B141" s="65" t="s">
        <v>667</v>
      </c>
      <c r="C141" s="65" t="s">
        <v>748</v>
      </c>
      <c r="D141" s="65" t="s">
        <v>547</v>
      </c>
      <c r="E141" s="65" t="s">
        <v>700</v>
      </c>
      <c r="F141" s="65"/>
      <c r="I141" s="65"/>
      <c r="K141" s="65"/>
      <c r="R141" s="65"/>
      <c r="S141" s="65"/>
      <c r="U141" s="65"/>
      <c r="Y141" s="65"/>
      <c r="AB141" s="65" t="s">
        <v>553</v>
      </c>
    </row>
    <row r="142" spans="1:30" x14ac:dyDescent="0.55000000000000004">
      <c r="A142" s="65">
        <v>129</v>
      </c>
      <c r="B142" s="65" t="s">
        <v>587</v>
      </c>
      <c r="C142" s="65" t="s">
        <v>749</v>
      </c>
      <c r="D142" s="65" t="s">
        <v>547</v>
      </c>
      <c r="E142" s="65" t="s">
        <v>700</v>
      </c>
      <c r="F142" s="65"/>
      <c r="G142" s="65"/>
      <c r="H142" s="65"/>
      <c r="J142" s="65">
        <v>0</v>
      </c>
      <c r="L142" s="65"/>
      <c r="M142" s="65"/>
      <c r="N142" s="65">
        <v>0</v>
      </c>
      <c r="U142" s="65"/>
      <c r="X142" s="65"/>
      <c r="Z142" s="65"/>
      <c r="AA142" s="65"/>
      <c r="AB142" s="65"/>
      <c r="AC142" s="65"/>
      <c r="AD142" s="65"/>
    </row>
    <row r="143" spans="1:30" x14ac:dyDescent="0.55000000000000004">
      <c r="A143" s="65">
        <v>130</v>
      </c>
      <c r="B143" s="65" t="s">
        <v>587</v>
      </c>
      <c r="C143" s="65" t="s">
        <v>750</v>
      </c>
      <c r="D143" s="65" t="s">
        <v>547</v>
      </c>
      <c r="E143" s="65" t="s">
        <v>700</v>
      </c>
      <c r="F143" s="65"/>
      <c r="G143" s="65"/>
      <c r="H143" s="65"/>
      <c r="J143" s="65"/>
      <c r="K143" s="65"/>
      <c r="L143" s="65"/>
      <c r="M143" s="65"/>
      <c r="N143" s="65"/>
      <c r="O143" s="65"/>
      <c r="Q143" s="65" t="s">
        <v>751</v>
      </c>
      <c r="U143" s="65"/>
      <c r="Z143" s="65"/>
      <c r="AA143" s="65"/>
      <c r="AB143" s="65"/>
      <c r="AC143" s="65"/>
      <c r="AD143" s="65"/>
    </row>
    <row r="144" spans="1:30" x14ac:dyDescent="0.55000000000000004">
      <c r="A144" s="65">
        <v>131</v>
      </c>
      <c r="B144" s="65" t="s">
        <v>752</v>
      </c>
      <c r="C144" s="65" t="s">
        <v>753</v>
      </c>
      <c r="D144" s="65" t="s">
        <v>547</v>
      </c>
      <c r="E144" s="65" t="s">
        <v>700</v>
      </c>
      <c r="F144" s="65"/>
      <c r="L144" s="65"/>
      <c r="M144" s="65"/>
      <c r="N144" s="65">
        <v>13.61</v>
      </c>
      <c r="R144" s="65"/>
      <c r="S144" s="65">
        <v>27.89</v>
      </c>
      <c r="V144" s="65"/>
    </row>
    <row r="145" spans="1:30" x14ac:dyDescent="0.55000000000000004">
      <c r="A145" s="65">
        <v>132</v>
      </c>
      <c r="B145" s="65" t="s">
        <v>754</v>
      </c>
      <c r="C145" s="65" t="s">
        <v>755</v>
      </c>
      <c r="D145" s="65" t="s">
        <v>544</v>
      </c>
      <c r="E145" s="65" t="s">
        <v>700</v>
      </c>
      <c r="F145" s="65"/>
      <c r="I145" s="65"/>
      <c r="K145" s="65">
        <v>1.7</v>
      </c>
      <c r="N145" s="65"/>
      <c r="Q145" s="65"/>
      <c r="R145" s="65"/>
      <c r="T145" s="65"/>
      <c r="U145" s="65"/>
      <c r="Y145" s="65"/>
      <c r="Z145" s="65"/>
      <c r="AA145" s="65"/>
      <c r="AB145" s="65" t="s">
        <v>756</v>
      </c>
      <c r="AC145" s="65"/>
      <c r="AD145" s="65"/>
    </row>
    <row r="146" spans="1:30" x14ac:dyDescent="0.55000000000000004">
      <c r="A146" s="65">
        <v>133</v>
      </c>
      <c r="B146" s="65" t="s">
        <v>754</v>
      </c>
      <c r="C146" s="65" t="s">
        <v>757</v>
      </c>
      <c r="D146" s="65" t="s">
        <v>544</v>
      </c>
      <c r="E146" s="65" t="s">
        <v>700</v>
      </c>
      <c r="F146" s="65"/>
      <c r="G146" s="65"/>
      <c r="H146" s="65"/>
      <c r="I146" s="65"/>
      <c r="J146" s="65"/>
      <c r="K146" s="65"/>
      <c r="L146" s="65"/>
      <c r="M146" s="65"/>
      <c r="N146" s="65"/>
      <c r="S146" s="65">
        <v>23.62</v>
      </c>
      <c r="U146" s="65">
        <v>37.65</v>
      </c>
    </row>
    <row r="147" spans="1:30" x14ac:dyDescent="0.55000000000000004">
      <c r="A147" s="65">
        <v>134</v>
      </c>
      <c r="B147" s="65" t="s">
        <v>671</v>
      </c>
      <c r="C147" s="65" t="s">
        <v>758</v>
      </c>
      <c r="D147" s="65" t="s">
        <v>547</v>
      </c>
      <c r="E147" s="65" t="s">
        <v>700</v>
      </c>
      <c r="F147" s="65"/>
      <c r="I147" s="65"/>
      <c r="M147" s="65"/>
      <c r="P147" s="65"/>
      <c r="Q147" s="65" t="s">
        <v>759</v>
      </c>
      <c r="V147" s="65"/>
      <c r="W147" s="65"/>
    </row>
    <row r="148" spans="1:30" x14ac:dyDescent="0.55000000000000004">
      <c r="A148" s="65">
        <v>135</v>
      </c>
      <c r="B148" s="65" t="s">
        <v>671</v>
      </c>
      <c r="C148" s="65" t="s">
        <v>760</v>
      </c>
      <c r="D148" s="65" t="s">
        <v>547</v>
      </c>
      <c r="E148" s="65" t="s">
        <v>700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 t="s">
        <v>553</v>
      </c>
      <c r="R148" s="65"/>
      <c r="U148" s="65"/>
      <c r="AB148" s="65" t="s">
        <v>553</v>
      </c>
    </row>
    <row r="149" spans="1:30" x14ac:dyDescent="0.55000000000000004">
      <c r="A149" s="65">
        <v>136</v>
      </c>
      <c r="B149" s="65" t="s">
        <v>761</v>
      </c>
      <c r="C149" s="65" t="s">
        <v>762</v>
      </c>
      <c r="D149" s="65" t="s">
        <v>544</v>
      </c>
      <c r="E149" s="65" t="s">
        <v>700</v>
      </c>
      <c r="F149" s="65">
        <v>28.18</v>
      </c>
      <c r="H149" s="65"/>
      <c r="I149" s="65"/>
      <c r="J149" s="65"/>
      <c r="K149" s="65"/>
      <c r="L149" s="65">
        <v>8.65</v>
      </c>
      <c r="M149" s="65"/>
      <c r="N149" s="65"/>
      <c r="Q149" s="65"/>
      <c r="S149" s="65"/>
      <c r="T149" s="65"/>
      <c r="X149" s="65"/>
    </row>
    <row r="150" spans="1:30" x14ac:dyDescent="0.55000000000000004">
      <c r="A150" s="65">
        <v>137</v>
      </c>
      <c r="B150" s="65" t="s">
        <v>564</v>
      </c>
      <c r="C150" s="65" t="s">
        <v>763</v>
      </c>
      <c r="D150" s="65" t="s">
        <v>544</v>
      </c>
      <c r="E150" s="65" t="s">
        <v>700</v>
      </c>
      <c r="F150" s="65">
        <v>0</v>
      </c>
      <c r="H150" s="65"/>
      <c r="I150" s="65"/>
      <c r="J150" s="65"/>
      <c r="K150" s="65"/>
      <c r="L150" s="65"/>
      <c r="M150" s="65"/>
      <c r="N150" s="65"/>
      <c r="R150" s="65"/>
      <c r="U150" s="65"/>
      <c r="X150" s="65"/>
      <c r="Y150" s="65"/>
      <c r="Z150" s="65"/>
      <c r="AA150" s="65"/>
      <c r="AB150" s="65"/>
      <c r="AC150" s="65"/>
      <c r="AD150" s="65"/>
    </row>
    <row r="151" spans="1:30" x14ac:dyDescent="0.55000000000000004">
      <c r="A151" s="65">
        <v>138</v>
      </c>
      <c r="B151" s="65" t="s">
        <v>764</v>
      </c>
      <c r="C151" s="65" t="s">
        <v>574</v>
      </c>
      <c r="D151" s="65" t="s">
        <v>544</v>
      </c>
      <c r="E151" s="65" t="s">
        <v>700</v>
      </c>
      <c r="F151" s="65"/>
      <c r="H151" s="65">
        <v>1.4</v>
      </c>
      <c r="K151" s="65"/>
      <c r="M151" s="65"/>
      <c r="Q151" s="65" t="s">
        <v>638</v>
      </c>
      <c r="S151" s="65"/>
      <c r="T151" s="65"/>
      <c r="U151" s="65"/>
      <c r="Z151" s="65"/>
      <c r="AA151" s="65"/>
      <c r="AB151" s="65"/>
      <c r="AC151" s="65"/>
      <c r="AD151" s="65"/>
    </row>
    <row r="152" spans="1:30" x14ac:dyDescent="0.55000000000000004">
      <c r="A152" s="65">
        <v>139</v>
      </c>
      <c r="B152" s="65" t="s">
        <v>765</v>
      </c>
      <c r="C152" s="65" t="s">
        <v>766</v>
      </c>
      <c r="D152" s="65" t="s">
        <v>547</v>
      </c>
      <c r="E152" s="65" t="s">
        <v>700</v>
      </c>
      <c r="F152" s="65"/>
      <c r="I152" s="65"/>
      <c r="K152" s="65">
        <v>2.4</v>
      </c>
      <c r="S152" s="65"/>
      <c r="Y152" s="65"/>
      <c r="Z152" s="65"/>
      <c r="AA152" s="65">
        <v>13.1</v>
      </c>
      <c r="AB152" s="65"/>
      <c r="AC152" s="65"/>
      <c r="AD152" s="65"/>
    </row>
    <row r="153" spans="1:30" x14ac:dyDescent="0.55000000000000004">
      <c r="A153" s="65">
        <v>140</v>
      </c>
      <c r="B153" s="65" t="s">
        <v>596</v>
      </c>
      <c r="C153" s="65" t="s">
        <v>767</v>
      </c>
      <c r="D153" s="65" t="s">
        <v>547</v>
      </c>
      <c r="E153" s="65" t="s">
        <v>700</v>
      </c>
      <c r="F153" s="65"/>
      <c r="R153" s="65"/>
      <c r="S153" s="65"/>
      <c r="U153" s="65"/>
      <c r="W153" s="65"/>
      <c r="X153" s="65"/>
      <c r="AB153" s="65" t="s">
        <v>768</v>
      </c>
    </row>
    <row r="154" spans="1:30" x14ac:dyDescent="0.55000000000000004">
      <c r="A154" s="65">
        <v>141</v>
      </c>
      <c r="B154" s="65" t="s">
        <v>769</v>
      </c>
      <c r="C154" s="65" t="s">
        <v>770</v>
      </c>
      <c r="D154" s="65" t="s">
        <v>544</v>
      </c>
      <c r="E154" s="65" t="s">
        <v>700</v>
      </c>
      <c r="F154" s="65"/>
      <c r="G154" s="65">
        <v>0</v>
      </c>
      <c r="K154" s="65"/>
      <c r="N154" s="65"/>
      <c r="Q154" s="65"/>
      <c r="R154" s="65"/>
      <c r="Y154" s="65"/>
      <c r="Z154" s="65"/>
      <c r="AA154" s="65"/>
      <c r="AB154" s="65"/>
      <c r="AC154" s="65"/>
      <c r="AD154" s="65"/>
    </row>
    <row r="155" spans="1:30" x14ac:dyDescent="0.55000000000000004">
      <c r="A155" s="65">
        <v>142</v>
      </c>
      <c r="B155" s="65" t="s">
        <v>601</v>
      </c>
      <c r="C155" s="65" t="s">
        <v>771</v>
      </c>
      <c r="D155" s="65" t="s">
        <v>544</v>
      </c>
      <c r="E155" s="65" t="s">
        <v>700</v>
      </c>
      <c r="F155" s="65"/>
      <c r="H155" s="65"/>
      <c r="I155" s="65"/>
      <c r="K155" s="65"/>
      <c r="M155" s="65">
        <v>8.8000000000000007</v>
      </c>
      <c r="N155" s="65"/>
      <c r="R155" s="65"/>
      <c r="S155" s="65"/>
      <c r="U155" s="65"/>
      <c r="AB155" s="65" t="s">
        <v>772</v>
      </c>
    </row>
    <row r="156" spans="1:30" x14ac:dyDescent="0.55000000000000004">
      <c r="A156" s="65">
        <v>143</v>
      </c>
      <c r="B156" s="65" t="s">
        <v>601</v>
      </c>
      <c r="C156" s="65" t="s">
        <v>773</v>
      </c>
      <c r="D156" s="65" t="s">
        <v>544</v>
      </c>
      <c r="E156" s="65" t="s">
        <v>700</v>
      </c>
      <c r="F156" s="65"/>
      <c r="H156" s="65"/>
      <c r="L156" s="65"/>
      <c r="Q156" s="65" t="s">
        <v>553</v>
      </c>
      <c r="R156" s="65"/>
      <c r="V156" s="65"/>
      <c r="X156" s="65"/>
    </row>
    <row r="157" spans="1:30" x14ac:dyDescent="0.55000000000000004">
      <c r="A157" s="65">
        <v>144</v>
      </c>
      <c r="B157" s="65" t="s">
        <v>601</v>
      </c>
      <c r="C157" s="65" t="s">
        <v>774</v>
      </c>
      <c r="D157" s="65" t="s">
        <v>544</v>
      </c>
      <c r="E157" s="65" t="s">
        <v>700</v>
      </c>
      <c r="F157" s="65"/>
      <c r="H157" s="65"/>
      <c r="I157" s="65"/>
      <c r="J157" s="65"/>
      <c r="K157" s="65"/>
      <c r="L157" s="65"/>
      <c r="M157" s="65"/>
      <c r="N157" s="65"/>
      <c r="O157" s="65"/>
      <c r="R157" s="65"/>
      <c r="S157" s="65"/>
      <c r="U157" s="65"/>
      <c r="Z157" s="65"/>
      <c r="AA157" s="65"/>
      <c r="AB157" s="65"/>
      <c r="AC157" s="65">
        <v>0</v>
      </c>
      <c r="AD157" s="65"/>
    </row>
    <row r="158" spans="1:30" x14ac:dyDescent="0.55000000000000004">
      <c r="A158" s="65">
        <v>145</v>
      </c>
      <c r="B158" s="65" t="s">
        <v>510</v>
      </c>
      <c r="C158" s="65" t="s">
        <v>775</v>
      </c>
      <c r="D158" s="65" t="s">
        <v>547</v>
      </c>
      <c r="E158" s="65" t="s">
        <v>700</v>
      </c>
      <c r="F158" s="65"/>
      <c r="H158" s="65"/>
      <c r="R158" s="65"/>
      <c r="S158" s="65"/>
      <c r="U158" s="65">
        <v>42.13</v>
      </c>
    </row>
    <row r="159" spans="1:30" x14ac:dyDescent="0.55000000000000004">
      <c r="A159" s="65">
        <v>146</v>
      </c>
      <c r="B159" s="65" t="s">
        <v>776</v>
      </c>
      <c r="C159" s="65" t="s">
        <v>777</v>
      </c>
      <c r="D159" s="65" t="s">
        <v>547</v>
      </c>
      <c r="E159" s="65" t="s">
        <v>700</v>
      </c>
      <c r="P159" s="65"/>
      <c r="Z159" s="65"/>
      <c r="AA159" s="65"/>
      <c r="AB159" s="65" t="s">
        <v>553</v>
      </c>
      <c r="AC159" s="65"/>
      <c r="AD159" s="65"/>
    </row>
    <row r="160" spans="1:30" x14ac:dyDescent="0.55000000000000004">
      <c r="A160" s="65">
        <v>147</v>
      </c>
      <c r="B160" s="65" t="s">
        <v>776</v>
      </c>
      <c r="C160" s="65" t="s">
        <v>778</v>
      </c>
      <c r="D160" s="65" t="s">
        <v>547</v>
      </c>
      <c r="E160" s="65" t="s">
        <v>700</v>
      </c>
      <c r="F160" s="65"/>
      <c r="H160" s="65"/>
      <c r="I160" s="65"/>
      <c r="J160" s="65"/>
      <c r="K160" s="65"/>
      <c r="L160" s="65"/>
      <c r="N160" s="65"/>
      <c r="Q160" s="65"/>
      <c r="R160" s="65"/>
      <c r="U160" s="65"/>
      <c r="X160" s="65"/>
      <c r="Z160" s="65"/>
      <c r="AA160" s="65"/>
      <c r="AB160" s="65" t="s">
        <v>553</v>
      </c>
      <c r="AC160" s="65"/>
      <c r="AD160" s="65"/>
    </row>
    <row r="161" spans="1:30" x14ac:dyDescent="0.55000000000000004">
      <c r="A161" s="65">
        <v>148</v>
      </c>
      <c r="B161" s="65" t="s">
        <v>607</v>
      </c>
      <c r="C161" s="65" t="s">
        <v>779</v>
      </c>
      <c r="D161" s="65" t="s">
        <v>547</v>
      </c>
      <c r="E161" s="65" t="s">
        <v>700</v>
      </c>
      <c r="F161" s="65"/>
      <c r="H161" s="65"/>
      <c r="I161" s="65"/>
      <c r="J161" s="65">
        <v>4.62</v>
      </c>
      <c r="K161" s="65"/>
      <c r="L161" s="65"/>
      <c r="M161" s="65"/>
      <c r="N161" s="65">
        <v>14.15</v>
      </c>
      <c r="O161" s="65"/>
      <c r="Q161" s="65"/>
      <c r="R161" s="65"/>
      <c r="T161" s="65"/>
      <c r="U161" s="65"/>
      <c r="Z161" s="65"/>
      <c r="AA161" s="65"/>
      <c r="AB161" s="65"/>
      <c r="AC161" s="65"/>
      <c r="AD161" s="65"/>
    </row>
    <row r="162" spans="1:30" x14ac:dyDescent="0.55000000000000004">
      <c r="A162" s="65">
        <v>149</v>
      </c>
      <c r="B162" s="65" t="s">
        <v>780</v>
      </c>
      <c r="C162" s="65" t="s">
        <v>781</v>
      </c>
      <c r="D162" s="65" t="s">
        <v>547</v>
      </c>
      <c r="E162" s="65" t="s">
        <v>700</v>
      </c>
      <c r="F162" s="65"/>
      <c r="H162" s="65"/>
      <c r="L162" s="65"/>
      <c r="M162" s="65"/>
      <c r="Q162" s="65"/>
      <c r="U162" s="65"/>
      <c r="V162" s="65"/>
      <c r="Z162" s="65"/>
      <c r="AA162" s="65"/>
      <c r="AB162" s="65" t="s">
        <v>553</v>
      </c>
      <c r="AC162" s="65"/>
      <c r="AD162" s="65"/>
    </row>
    <row r="163" spans="1:30" x14ac:dyDescent="0.55000000000000004">
      <c r="A163" s="65">
        <v>150</v>
      </c>
      <c r="B163" s="65" t="s">
        <v>782</v>
      </c>
      <c r="C163" s="65" t="s">
        <v>783</v>
      </c>
      <c r="D163" s="65" t="s">
        <v>547</v>
      </c>
      <c r="E163" s="65" t="s">
        <v>700</v>
      </c>
      <c r="F163" s="65">
        <v>17.93</v>
      </c>
      <c r="G163" s="65"/>
      <c r="I163" s="65"/>
      <c r="K163" s="65"/>
      <c r="L163" s="65"/>
      <c r="O163" s="65"/>
      <c r="R163" s="65"/>
      <c r="U163" s="65"/>
    </row>
    <row r="164" spans="1:30" x14ac:dyDescent="0.55000000000000004">
      <c r="A164" s="65">
        <v>151</v>
      </c>
      <c r="B164" s="65" t="s">
        <v>612</v>
      </c>
      <c r="C164" s="65" t="s">
        <v>784</v>
      </c>
      <c r="D164" s="65" t="s">
        <v>544</v>
      </c>
      <c r="E164" s="65" t="s">
        <v>700</v>
      </c>
      <c r="F164" s="65"/>
      <c r="G164" s="65">
        <v>0</v>
      </c>
      <c r="J164" s="65"/>
      <c r="N164" s="65"/>
      <c r="S164" s="65"/>
      <c r="W164" s="65"/>
      <c r="Y164" s="65"/>
      <c r="Z164" s="65"/>
      <c r="AA164" s="65"/>
      <c r="AB164" s="65"/>
      <c r="AC164" s="65"/>
      <c r="AD164" s="65"/>
    </row>
    <row r="165" spans="1:30" x14ac:dyDescent="0.55000000000000004">
      <c r="A165" s="65">
        <v>152</v>
      </c>
      <c r="B165" s="65" t="s">
        <v>612</v>
      </c>
      <c r="C165" s="65" t="s">
        <v>518</v>
      </c>
      <c r="D165" s="65" t="s">
        <v>544</v>
      </c>
      <c r="E165" s="65" t="s">
        <v>700</v>
      </c>
      <c r="F165" s="65"/>
      <c r="I165" s="65"/>
      <c r="J165" s="65">
        <v>4.5</v>
      </c>
      <c r="K165" s="65"/>
      <c r="L165" s="65"/>
      <c r="P165" s="65"/>
      <c r="Q165" s="65"/>
      <c r="S165" s="65"/>
      <c r="X165" s="65"/>
      <c r="Y165" s="65"/>
      <c r="Z165" s="65"/>
      <c r="AA165" s="65"/>
      <c r="AB165" s="65"/>
      <c r="AC165" s="65"/>
      <c r="AD165" s="65"/>
    </row>
    <row r="166" spans="1:30" x14ac:dyDescent="0.55000000000000004">
      <c r="A166" s="65">
        <v>153</v>
      </c>
      <c r="B166" s="65" t="s">
        <v>617</v>
      </c>
      <c r="C166" s="65" t="s">
        <v>785</v>
      </c>
      <c r="D166" s="65" t="s">
        <v>544</v>
      </c>
      <c r="E166" s="65" t="s">
        <v>700</v>
      </c>
      <c r="F166" s="65"/>
      <c r="H166" s="65"/>
      <c r="I166" s="65">
        <v>29</v>
      </c>
      <c r="K166" s="65"/>
      <c r="M166" s="65"/>
      <c r="N166" s="65"/>
      <c r="Q166" s="65"/>
      <c r="S166" s="65"/>
      <c r="T166" s="65"/>
      <c r="Z166" s="65"/>
      <c r="AA166" s="65"/>
      <c r="AB166" s="65"/>
      <c r="AC166" s="65"/>
      <c r="AD166" s="65"/>
    </row>
    <row r="167" spans="1:30" x14ac:dyDescent="0.55000000000000004">
      <c r="A167" s="65">
        <v>154</v>
      </c>
      <c r="B167" s="65" t="s">
        <v>786</v>
      </c>
      <c r="C167" s="65" t="s">
        <v>787</v>
      </c>
      <c r="D167" s="65" t="s">
        <v>544</v>
      </c>
      <c r="E167" s="65" t="s">
        <v>700</v>
      </c>
      <c r="F167" s="65"/>
      <c r="K167" s="65"/>
      <c r="M167" s="65">
        <v>0</v>
      </c>
      <c r="N167" s="65"/>
      <c r="Q167" s="65"/>
      <c r="S167" s="65"/>
      <c r="T167" s="65"/>
      <c r="U167" s="65"/>
      <c r="AB167" s="65" t="s">
        <v>788</v>
      </c>
    </row>
    <row r="168" spans="1:30" x14ac:dyDescent="0.55000000000000004">
      <c r="A168" s="65">
        <v>155</v>
      </c>
      <c r="B168" s="65" t="s">
        <v>789</v>
      </c>
      <c r="C168" s="65" t="s">
        <v>790</v>
      </c>
      <c r="D168" s="65" t="s">
        <v>547</v>
      </c>
      <c r="E168" s="65" t="s">
        <v>700</v>
      </c>
      <c r="F168" s="65"/>
      <c r="K168" s="65"/>
      <c r="P168" s="65"/>
      <c r="Q168" s="65"/>
      <c r="S168" s="65">
        <v>0</v>
      </c>
      <c r="T168" s="65"/>
      <c r="U168" s="65">
        <v>0</v>
      </c>
      <c r="X168" s="65"/>
      <c r="Y168" s="65"/>
    </row>
    <row r="169" spans="1:30" x14ac:dyDescent="0.55000000000000004">
      <c r="A169" s="65">
        <v>156</v>
      </c>
      <c r="B169" s="65" t="s">
        <v>791</v>
      </c>
      <c r="C169" s="65" t="s">
        <v>792</v>
      </c>
      <c r="D169" s="65" t="s">
        <v>544</v>
      </c>
      <c r="E169" s="65" t="s">
        <v>700</v>
      </c>
      <c r="F169" s="65"/>
      <c r="K169" s="65">
        <v>0</v>
      </c>
      <c r="R169" s="65"/>
      <c r="U169" s="65"/>
      <c r="X169" s="65"/>
      <c r="Y169" s="65"/>
      <c r="Z169" s="65"/>
      <c r="AA169" s="65"/>
      <c r="AB169" s="65"/>
      <c r="AC169" s="65"/>
      <c r="AD169" s="65"/>
    </row>
    <row r="170" spans="1:30" x14ac:dyDescent="0.55000000000000004">
      <c r="A170" s="65">
        <v>157</v>
      </c>
      <c r="B170" s="65" t="s">
        <v>793</v>
      </c>
      <c r="C170" s="65" t="s">
        <v>517</v>
      </c>
      <c r="D170" s="65" t="s">
        <v>544</v>
      </c>
      <c r="E170" s="65" t="s">
        <v>700</v>
      </c>
      <c r="F170" s="65"/>
      <c r="L170" s="65">
        <v>0</v>
      </c>
      <c r="S170" s="65"/>
      <c r="V170" s="65"/>
      <c r="Y170" s="65"/>
    </row>
    <row r="171" spans="1:30" x14ac:dyDescent="0.55000000000000004">
      <c r="A171" s="65">
        <v>158</v>
      </c>
      <c r="B171" s="65" t="s">
        <v>794</v>
      </c>
      <c r="C171" s="65" t="s">
        <v>795</v>
      </c>
      <c r="D171" s="65" t="s">
        <v>544</v>
      </c>
      <c r="E171" s="65" t="s">
        <v>700</v>
      </c>
      <c r="F171" s="65"/>
      <c r="G171" s="65"/>
      <c r="N171" s="65">
        <v>11.64</v>
      </c>
      <c r="O171" s="65"/>
      <c r="Q171" s="65"/>
      <c r="R171" s="65"/>
      <c r="S171" s="65">
        <v>23.7</v>
      </c>
      <c r="T171" s="65"/>
      <c r="Z171" s="65"/>
      <c r="AA171" s="65"/>
      <c r="AB171" s="65"/>
      <c r="AC171" s="65"/>
      <c r="AD171" s="65"/>
    </row>
    <row r="172" spans="1:30" x14ac:dyDescent="0.55000000000000004">
      <c r="A172" s="65">
        <v>159</v>
      </c>
      <c r="B172" s="65" t="s">
        <v>794</v>
      </c>
      <c r="C172" s="65" t="s">
        <v>796</v>
      </c>
      <c r="D172" s="65" t="s">
        <v>544</v>
      </c>
      <c r="E172" s="65" t="s">
        <v>700</v>
      </c>
      <c r="F172" s="65"/>
      <c r="G172" s="65"/>
      <c r="H172" s="65"/>
      <c r="I172" s="65"/>
      <c r="J172" s="65"/>
      <c r="K172" s="65"/>
      <c r="M172" s="65"/>
      <c r="N172" s="65"/>
      <c r="Q172" s="65" t="s">
        <v>797</v>
      </c>
      <c r="R172" s="65"/>
      <c r="S172" s="65"/>
      <c r="U172" s="65"/>
      <c r="AB172" s="65" t="s">
        <v>798</v>
      </c>
    </row>
    <row r="173" spans="1:30" x14ac:dyDescent="0.55000000000000004">
      <c r="A173" s="65">
        <v>160</v>
      </c>
      <c r="B173" s="65" t="s">
        <v>624</v>
      </c>
      <c r="C173" s="65" t="s">
        <v>799</v>
      </c>
      <c r="D173" s="65" t="s">
        <v>544</v>
      </c>
      <c r="E173" s="65" t="s">
        <v>700</v>
      </c>
      <c r="F173" s="65"/>
      <c r="I173" s="65"/>
      <c r="J173" s="65">
        <v>3.82</v>
      </c>
      <c r="L173" s="65"/>
      <c r="O173" s="65"/>
      <c r="T173" s="65"/>
      <c r="U173" s="65"/>
      <c r="Y173" s="65"/>
      <c r="Z173" s="65"/>
      <c r="AA173" s="65"/>
      <c r="AB173" s="65" t="s">
        <v>800</v>
      </c>
      <c r="AC173" s="65"/>
      <c r="AD173" s="65"/>
    </row>
    <row r="174" spans="1:30" x14ac:dyDescent="0.55000000000000004">
      <c r="A174" s="65">
        <v>161</v>
      </c>
      <c r="B174" s="65" t="s">
        <v>627</v>
      </c>
      <c r="C174" s="65" t="s">
        <v>801</v>
      </c>
      <c r="D174" s="65" t="s">
        <v>544</v>
      </c>
      <c r="E174" s="65" t="s">
        <v>700</v>
      </c>
      <c r="F174" s="65"/>
      <c r="H174" s="65"/>
      <c r="I174" s="65"/>
      <c r="J174" s="65">
        <v>5.28</v>
      </c>
      <c r="K174" s="65"/>
      <c r="L174" s="65"/>
      <c r="M174" s="65"/>
      <c r="N174" s="65"/>
      <c r="P174" s="65"/>
      <c r="Q174" s="65"/>
      <c r="R174" s="65"/>
      <c r="S174" s="65">
        <v>24.8</v>
      </c>
      <c r="U174" s="65"/>
    </row>
    <row r="175" spans="1:30" x14ac:dyDescent="0.55000000000000004">
      <c r="A175" s="65">
        <v>162</v>
      </c>
      <c r="B175" s="65" t="s">
        <v>627</v>
      </c>
      <c r="C175" s="65" t="s">
        <v>802</v>
      </c>
      <c r="D175" s="65" t="s">
        <v>544</v>
      </c>
      <c r="E175" s="65" t="s">
        <v>700</v>
      </c>
      <c r="F175" s="65"/>
      <c r="K175" s="65">
        <v>0</v>
      </c>
      <c r="N175" s="65"/>
      <c r="R175" s="65"/>
      <c r="U175" s="65"/>
      <c r="Z175" s="65"/>
      <c r="AA175" s="65"/>
      <c r="AB175" s="65"/>
      <c r="AC175" s="65"/>
      <c r="AD175" s="65"/>
    </row>
    <row r="176" spans="1:30" x14ac:dyDescent="0.55000000000000004">
      <c r="A176" s="65">
        <v>163</v>
      </c>
      <c r="B176" s="65" t="s">
        <v>803</v>
      </c>
      <c r="C176" s="65" t="s">
        <v>804</v>
      </c>
      <c r="D176" s="65" t="s">
        <v>544</v>
      </c>
      <c r="E176" s="65" t="s">
        <v>700</v>
      </c>
      <c r="F176" s="65"/>
      <c r="H176" s="65">
        <v>1.53</v>
      </c>
      <c r="K176" s="65"/>
      <c r="L176" s="65"/>
      <c r="M176" s="65"/>
      <c r="N176" s="65"/>
      <c r="R176" s="65"/>
      <c r="S176" s="65"/>
      <c r="U176" s="65"/>
    </row>
    <row r="177" spans="1:30" x14ac:dyDescent="0.55000000000000004">
      <c r="A177" s="65">
        <v>164</v>
      </c>
      <c r="B177" s="65" t="s">
        <v>684</v>
      </c>
      <c r="C177" s="65" t="s">
        <v>805</v>
      </c>
      <c r="D177" s="65" t="s">
        <v>547</v>
      </c>
      <c r="E177" s="65" t="s">
        <v>700</v>
      </c>
      <c r="F177" s="65"/>
      <c r="G177" s="65"/>
      <c r="H177" s="65"/>
      <c r="I177" s="65">
        <v>26.48</v>
      </c>
      <c r="J177" s="65"/>
      <c r="K177" s="65"/>
      <c r="L177" s="65">
        <v>13.02</v>
      </c>
      <c r="M177" s="65"/>
      <c r="N177" s="65"/>
      <c r="O177" s="65"/>
      <c r="Q177" s="65"/>
      <c r="R177" s="65"/>
      <c r="T177" s="65"/>
      <c r="U177" s="65"/>
      <c r="Z177" s="65"/>
      <c r="AA177" s="65"/>
      <c r="AB177" s="65"/>
      <c r="AC177" s="65"/>
      <c r="AD177" s="65"/>
    </row>
    <row r="178" spans="1:30" x14ac:dyDescent="0.55000000000000004">
      <c r="A178" s="65">
        <v>165</v>
      </c>
      <c r="B178" s="65" t="s">
        <v>684</v>
      </c>
      <c r="C178" s="65" t="s">
        <v>806</v>
      </c>
      <c r="D178" s="65" t="s">
        <v>547</v>
      </c>
      <c r="E178" s="65" t="s">
        <v>700</v>
      </c>
      <c r="F178" s="65"/>
      <c r="J178" s="65"/>
      <c r="L178" s="65"/>
      <c r="N178" s="65">
        <v>13.3</v>
      </c>
      <c r="Q178" s="65"/>
      <c r="R178" s="65"/>
      <c r="S178" s="65">
        <v>26.9</v>
      </c>
      <c r="V178" s="65"/>
      <c r="Z178" s="65"/>
      <c r="AA178" s="65"/>
      <c r="AB178" s="65"/>
      <c r="AC178" s="65"/>
      <c r="AD178" s="65"/>
    </row>
    <row r="179" spans="1:30" x14ac:dyDescent="0.55000000000000004">
      <c r="A179" s="65">
        <v>166</v>
      </c>
      <c r="B179" s="65" t="s">
        <v>632</v>
      </c>
      <c r="C179" s="65" t="s">
        <v>755</v>
      </c>
      <c r="D179" s="65" t="s">
        <v>547</v>
      </c>
      <c r="E179" s="65" t="s">
        <v>700</v>
      </c>
      <c r="F179" s="65"/>
      <c r="G179" s="65"/>
      <c r="K179" s="65">
        <v>1.7</v>
      </c>
      <c r="R179" s="65"/>
      <c r="U179" s="65"/>
      <c r="V179" s="65"/>
      <c r="Z179" s="65"/>
      <c r="AA179" s="65"/>
      <c r="AB179" s="65" t="s">
        <v>807</v>
      </c>
      <c r="AC179" s="65"/>
      <c r="AD179" s="65"/>
    </row>
    <row r="180" spans="1:30" x14ac:dyDescent="0.55000000000000004">
      <c r="A180" s="65">
        <v>167</v>
      </c>
      <c r="B180" s="65" t="s">
        <v>808</v>
      </c>
      <c r="C180" s="65" t="s">
        <v>809</v>
      </c>
      <c r="D180" s="65" t="s">
        <v>544</v>
      </c>
      <c r="E180" s="65" t="s">
        <v>700</v>
      </c>
      <c r="F180" s="65"/>
      <c r="H180" s="65">
        <v>1.72</v>
      </c>
      <c r="I180" s="65"/>
      <c r="K180" s="65"/>
      <c r="M180" s="65">
        <v>11</v>
      </c>
      <c r="P180" s="65"/>
      <c r="R180" s="65"/>
      <c r="T180" s="65"/>
      <c r="Z180" s="65"/>
      <c r="AA180" s="65"/>
      <c r="AB180" s="65"/>
      <c r="AC180" s="65"/>
      <c r="AD180" s="65"/>
    </row>
    <row r="181" spans="1:30" x14ac:dyDescent="0.55000000000000004">
      <c r="A181" s="65">
        <v>168</v>
      </c>
      <c r="B181" s="65" t="s">
        <v>810</v>
      </c>
      <c r="C181" s="65" t="s">
        <v>571</v>
      </c>
      <c r="D181" s="65" t="s">
        <v>547</v>
      </c>
      <c r="E181" s="65" t="s">
        <v>700</v>
      </c>
      <c r="F181" s="65">
        <v>13.32</v>
      </c>
      <c r="K181" s="65"/>
      <c r="L181" s="65">
        <v>7.25</v>
      </c>
      <c r="N181" s="65"/>
      <c r="R181" s="65"/>
      <c r="T181" s="65"/>
      <c r="U181" s="65"/>
      <c r="Z181" s="65"/>
      <c r="AA181" s="65"/>
      <c r="AB181" s="65"/>
      <c r="AC181" s="65"/>
      <c r="AD181" s="65"/>
    </row>
    <row r="182" spans="1:30" x14ac:dyDescent="0.55000000000000004">
      <c r="A182" s="65">
        <v>169</v>
      </c>
      <c r="B182" s="65" t="s">
        <v>810</v>
      </c>
      <c r="C182" s="65" t="s">
        <v>811</v>
      </c>
      <c r="D182" s="65" t="s">
        <v>547</v>
      </c>
      <c r="E182" s="65" t="s">
        <v>700</v>
      </c>
      <c r="F182" s="65"/>
      <c r="G182" s="65"/>
      <c r="H182" s="65"/>
      <c r="J182" s="65"/>
      <c r="K182" s="65"/>
      <c r="L182" s="65"/>
      <c r="N182" s="65"/>
      <c r="R182" s="65"/>
      <c r="U182" s="65"/>
      <c r="V182" s="65"/>
      <c r="Z182" s="65"/>
      <c r="AA182" s="65"/>
      <c r="AB182" s="65" t="s">
        <v>812</v>
      </c>
      <c r="AC182" s="65"/>
      <c r="AD182" s="65"/>
    </row>
    <row r="183" spans="1:30" x14ac:dyDescent="0.55000000000000004">
      <c r="A183" s="65">
        <v>170</v>
      </c>
      <c r="B183" s="65" t="s">
        <v>813</v>
      </c>
      <c r="C183" s="65" t="s">
        <v>619</v>
      </c>
      <c r="D183" s="65" t="s">
        <v>544</v>
      </c>
      <c r="E183" s="65" t="s">
        <v>700</v>
      </c>
      <c r="F183" s="65"/>
      <c r="G183" s="65">
        <v>0</v>
      </c>
      <c r="H183" s="65"/>
      <c r="J183" s="65"/>
      <c r="K183" s="65"/>
      <c r="L183" s="65"/>
      <c r="M183" s="65"/>
      <c r="N183" s="65"/>
      <c r="R183" s="65"/>
      <c r="U183" s="65"/>
      <c r="W183" s="65"/>
      <c r="AB183" s="65" t="s">
        <v>553</v>
      </c>
    </row>
    <row r="184" spans="1:30" x14ac:dyDescent="0.55000000000000004">
      <c r="A184" s="65">
        <v>171</v>
      </c>
      <c r="B184" s="65" t="s">
        <v>635</v>
      </c>
      <c r="C184" s="65" t="s">
        <v>599</v>
      </c>
      <c r="D184" s="65" t="s">
        <v>544</v>
      </c>
      <c r="E184" s="65" t="s">
        <v>700</v>
      </c>
      <c r="F184" s="65"/>
      <c r="N184" s="65">
        <v>12</v>
      </c>
      <c r="S184" s="65">
        <v>26</v>
      </c>
      <c r="Y184" s="65"/>
    </row>
    <row r="185" spans="1:30" x14ac:dyDescent="0.55000000000000004">
      <c r="A185" s="65">
        <v>172</v>
      </c>
      <c r="B185" s="65" t="s">
        <v>814</v>
      </c>
      <c r="C185" s="65" t="s">
        <v>815</v>
      </c>
      <c r="D185" s="65" t="s">
        <v>547</v>
      </c>
      <c r="E185" s="65" t="s">
        <v>700</v>
      </c>
      <c r="F185" s="65"/>
      <c r="G185" s="65">
        <v>14.47</v>
      </c>
      <c r="J185" s="65"/>
      <c r="K185" s="65"/>
      <c r="M185" s="65"/>
      <c r="N185" s="65">
        <v>14.2</v>
      </c>
      <c r="O185" s="65"/>
      <c r="U185" s="65"/>
    </row>
    <row r="186" spans="1:30" x14ac:dyDescent="0.55000000000000004">
      <c r="A186" s="65">
        <v>173</v>
      </c>
      <c r="B186" s="65" t="s">
        <v>816</v>
      </c>
      <c r="C186" s="65" t="s">
        <v>817</v>
      </c>
      <c r="D186" s="65" t="s">
        <v>544</v>
      </c>
      <c r="E186" s="65" t="s">
        <v>700</v>
      </c>
      <c r="F186" s="65"/>
      <c r="K186" s="65"/>
      <c r="M186" s="65">
        <v>0</v>
      </c>
      <c r="N186" s="65"/>
      <c r="O186" s="65"/>
      <c r="Q186" s="65"/>
      <c r="R186" s="65"/>
      <c r="S186" s="65"/>
      <c r="W186" s="65"/>
      <c r="AC186" s="65">
        <v>0</v>
      </c>
    </row>
    <row r="187" spans="1:30" x14ac:dyDescent="0.55000000000000004">
      <c r="A187" s="65">
        <v>174</v>
      </c>
      <c r="B187" s="65" t="s">
        <v>818</v>
      </c>
      <c r="C187" s="65" t="s">
        <v>819</v>
      </c>
      <c r="D187" s="65" t="s">
        <v>547</v>
      </c>
      <c r="E187" s="65" t="s">
        <v>700</v>
      </c>
      <c r="F187" s="65"/>
      <c r="G187" s="65"/>
      <c r="I187" s="65"/>
      <c r="M187" s="65"/>
      <c r="P187" s="65"/>
      <c r="Q187" s="65" t="s">
        <v>820</v>
      </c>
      <c r="R187" s="65"/>
      <c r="U187" s="65"/>
    </row>
    <row r="188" spans="1:30" x14ac:dyDescent="0.55000000000000004">
      <c r="A188" s="65">
        <v>175</v>
      </c>
      <c r="B188" s="65" t="s">
        <v>821</v>
      </c>
      <c r="C188" s="65" t="s">
        <v>822</v>
      </c>
      <c r="D188" s="65" t="s">
        <v>547</v>
      </c>
      <c r="E188" s="65" t="s">
        <v>700</v>
      </c>
      <c r="F188" s="65">
        <v>20.81</v>
      </c>
      <c r="G188" s="65">
        <v>16.09</v>
      </c>
      <c r="H188" s="65"/>
      <c r="I188" s="65"/>
      <c r="K188" s="65"/>
      <c r="L188" s="65"/>
      <c r="S188" s="65"/>
      <c r="V188" s="65"/>
      <c r="Z188" s="65"/>
      <c r="AA188" s="65"/>
      <c r="AB188" s="65"/>
      <c r="AC188" s="65"/>
      <c r="AD188" s="65"/>
    </row>
    <row r="189" spans="1:30" x14ac:dyDescent="0.55000000000000004">
      <c r="A189" s="65">
        <v>176</v>
      </c>
      <c r="B189" s="65" t="s">
        <v>821</v>
      </c>
      <c r="C189" s="65" t="s">
        <v>823</v>
      </c>
      <c r="D189" s="65" t="s">
        <v>547</v>
      </c>
      <c r="E189" s="65" t="s">
        <v>700</v>
      </c>
      <c r="F189" s="65"/>
      <c r="H189" s="65"/>
      <c r="J189" s="65">
        <v>0</v>
      </c>
      <c r="M189" s="65"/>
      <c r="R189" s="65"/>
      <c r="S189" s="65"/>
      <c r="T189" s="65"/>
      <c r="U189" s="65"/>
      <c r="V189" s="65"/>
      <c r="Z189" s="65"/>
      <c r="AA189" s="65"/>
      <c r="AB189" s="65"/>
      <c r="AC189" s="65"/>
      <c r="AD189" s="65"/>
    </row>
    <row r="190" spans="1:30" x14ac:dyDescent="0.55000000000000004">
      <c r="A190" s="65">
        <v>177</v>
      </c>
      <c r="B190" s="65" t="s">
        <v>821</v>
      </c>
      <c r="C190" s="65" t="s">
        <v>514</v>
      </c>
      <c r="D190" s="65" t="s">
        <v>547</v>
      </c>
      <c r="E190" s="65" t="s">
        <v>700</v>
      </c>
      <c r="F190" s="65"/>
      <c r="H190" s="65"/>
      <c r="P190" s="65"/>
      <c r="Q190" s="65"/>
      <c r="S190" s="65">
        <v>29.1</v>
      </c>
      <c r="T190" s="65"/>
      <c r="U190" s="65">
        <v>46.74</v>
      </c>
      <c r="W190" s="65"/>
      <c r="X190" s="65"/>
      <c r="Y190" s="65"/>
    </row>
    <row r="191" spans="1:30" x14ac:dyDescent="0.55000000000000004">
      <c r="A191" s="65">
        <v>178</v>
      </c>
      <c r="B191" s="65" t="s">
        <v>824</v>
      </c>
      <c r="C191" s="65" t="s">
        <v>825</v>
      </c>
      <c r="D191" s="65" t="s">
        <v>544</v>
      </c>
      <c r="E191" s="65" t="s">
        <v>700</v>
      </c>
      <c r="F191" s="65"/>
      <c r="G191" s="65"/>
      <c r="O191" s="65"/>
      <c r="R191" s="65"/>
      <c r="S191" s="65">
        <v>24.53</v>
      </c>
      <c r="U191" s="65">
        <v>39.479999999999997</v>
      </c>
      <c r="V191" s="65"/>
    </row>
    <row r="192" spans="1:30" x14ac:dyDescent="0.55000000000000004">
      <c r="A192" s="65">
        <v>179</v>
      </c>
      <c r="B192" s="65" t="s">
        <v>826</v>
      </c>
      <c r="C192" s="65" t="s">
        <v>827</v>
      </c>
      <c r="D192" s="65" t="s">
        <v>544</v>
      </c>
      <c r="E192" s="65" t="s">
        <v>700</v>
      </c>
      <c r="F192" s="65"/>
      <c r="G192" s="65"/>
      <c r="H192" s="65"/>
      <c r="I192" s="65"/>
      <c r="J192" s="65">
        <v>0</v>
      </c>
      <c r="K192" s="65"/>
      <c r="L192" s="65"/>
      <c r="M192" s="65"/>
      <c r="N192" s="65"/>
      <c r="O192" s="65"/>
      <c r="Q192" s="65"/>
      <c r="W192" s="65"/>
      <c r="Y192" s="65"/>
      <c r="Z192" s="65"/>
      <c r="AA192" s="65"/>
      <c r="AB192" s="65"/>
      <c r="AC192" s="65"/>
      <c r="AD192" s="65"/>
    </row>
    <row r="193" spans="1:30" x14ac:dyDescent="0.55000000000000004">
      <c r="A193" s="65">
        <v>180</v>
      </c>
      <c r="B193" s="65" t="s">
        <v>826</v>
      </c>
      <c r="C193" s="65" t="s">
        <v>571</v>
      </c>
      <c r="D193" s="65" t="s">
        <v>544</v>
      </c>
      <c r="E193" s="65" t="s">
        <v>700</v>
      </c>
      <c r="F193" s="65"/>
      <c r="G193" s="65"/>
      <c r="H193" s="65"/>
      <c r="I193" s="65"/>
      <c r="J193" s="65"/>
      <c r="K193" s="65"/>
      <c r="L193" s="65"/>
      <c r="M193" s="65"/>
      <c r="N193" s="65">
        <v>12.44</v>
      </c>
      <c r="O193" s="65"/>
      <c r="R193" s="65"/>
      <c r="S193" s="65">
        <v>26.04</v>
      </c>
      <c r="U193" s="65"/>
    </row>
    <row r="194" spans="1:30" x14ac:dyDescent="0.55000000000000004">
      <c r="A194" s="65">
        <v>181</v>
      </c>
      <c r="B194" s="65" t="s">
        <v>828</v>
      </c>
      <c r="C194" s="65" t="s">
        <v>829</v>
      </c>
      <c r="D194" s="65" t="s">
        <v>547</v>
      </c>
      <c r="E194" s="65" t="s">
        <v>700</v>
      </c>
      <c r="F194" s="65"/>
      <c r="O194" s="65"/>
      <c r="R194" s="65"/>
      <c r="X194" s="65"/>
      <c r="Y194" s="65"/>
      <c r="Z194" s="65"/>
      <c r="AA194" s="65"/>
      <c r="AB194" s="65" t="s">
        <v>553</v>
      </c>
      <c r="AC194" s="65"/>
      <c r="AD194" s="65"/>
    </row>
    <row r="195" spans="1:30" x14ac:dyDescent="0.55000000000000004">
      <c r="A195" s="65">
        <v>182</v>
      </c>
      <c r="B195" s="65" t="s">
        <v>644</v>
      </c>
      <c r="C195" s="65" t="s">
        <v>571</v>
      </c>
      <c r="D195" s="65" t="s">
        <v>544</v>
      </c>
      <c r="E195" s="65" t="s">
        <v>700</v>
      </c>
      <c r="F195" s="65">
        <v>40.39</v>
      </c>
      <c r="H195" s="65"/>
      <c r="K195" s="65"/>
      <c r="T195" s="65"/>
      <c r="V195" s="65"/>
      <c r="W195" s="65"/>
      <c r="Y195" s="65"/>
      <c r="Z195" s="65"/>
      <c r="AA195" s="65"/>
      <c r="AB195" s="65"/>
      <c r="AC195" s="65"/>
      <c r="AD195" s="65"/>
    </row>
    <row r="196" spans="1:30" x14ac:dyDescent="0.55000000000000004">
      <c r="A196" s="65">
        <v>183</v>
      </c>
      <c r="B196" s="65" t="s">
        <v>644</v>
      </c>
      <c r="C196" s="65" t="s">
        <v>830</v>
      </c>
      <c r="D196" s="65" t="s">
        <v>544</v>
      </c>
      <c r="E196" s="65" t="s">
        <v>700</v>
      </c>
      <c r="F196" s="65"/>
      <c r="H196" s="65">
        <v>1.45</v>
      </c>
      <c r="J196" s="65">
        <v>4.3600000000000003</v>
      </c>
      <c r="K196" s="65"/>
      <c r="M196" s="65"/>
      <c r="N196" s="65"/>
      <c r="Q196" s="65"/>
      <c r="Z196" s="65"/>
      <c r="AA196" s="65"/>
      <c r="AB196" s="65"/>
      <c r="AC196" s="65"/>
      <c r="AD196" s="65"/>
    </row>
    <row r="197" spans="1:30" x14ac:dyDescent="0.55000000000000004">
      <c r="A197" s="65">
        <v>184</v>
      </c>
      <c r="B197" s="65" t="s">
        <v>644</v>
      </c>
      <c r="C197" s="65" t="s">
        <v>831</v>
      </c>
      <c r="D197" s="65" t="s">
        <v>544</v>
      </c>
      <c r="E197" s="65" t="s">
        <v>700</v>
      </c>
      <c r="F197" s="65"/>
      <c r="H197" s="65">
        <v>1.4</v>
      </c>
      <c r="I197" s="65"/>
      <c r="K197" s="65"/>
      <c r="R197" s="65"/>
      <c r="S197" s="65"/>
      <c r="U197" s="65">
        <v>42.3</v>
      </c>
      <c r="X197" s="65"/>
    </row>
    <row r="198" spans="1:30" x14ac:dyDescent="0.55000000000000004">
      <c r="A198" s="65">
        <v>185</v>
      </c>
      <c r="B198" s="65" t="s">
        <v>644</v>
      </c>
      <c r="C198" s="65" t="s">
        <v>832</v>
      </c>
      <c r="D198" s="65" t="s">
        <v>544</v>
      </c>
      <c r="E198" s="65" t="s">
        <v>700</v>
      </c>
      <c r="F198" s="65"/>
      <c r="G198" s="65"/>
      <c r="J198" s="65">
        <v>4.83</v>
      </c>
      <c r="K198" s="65"/>
      <c r="L198" s="65"/>
      <c r="N198" s="65">
        <v>13.15</v>
      </c>
      <c r="O198" s="65"/>
      <c r="R198" s="65"/>
      <c r="Z198" s="65"/>
      <c r="AA198" s="65"/>
      <c r="AB198" s="65"/>
      <c r="AC198" s="65"/>
      <c r="AD198" s="65"/>
    </row>
    <row r="199" spans="1:30" x14ac:dyDescent="0.55000000000000004">
      <c r="A199" s="65">
        <v>186</v>
      </c>
      <c r="B199" s="65" t="s">
        <v>644</v>
      </c>
      <c r="C199" s="65" t="s">
        <v>555</v>
      </c>
      <c r="D199" s="65" t="s">
        <v>544</v>
      </c>
      <c r="E199" s="65" t="s">
        <v>700</v>
      </c>
      <c r="F199" s="65"/>
      <c r="G199" s="65"/>
      <c r="I199" s="65"/>
      <c r="J199" s="65"/>
      <c r="K199" s="65"/>
      <c r="L199" s="65"/>
      <c r="M199" s="65"/>
      <c r="N199" s="65">
        <v>12.3</v>
      </c>
      <c r="O199" s="65"/>
      <c r="R199" s="65"/>
      <c r="S199" s="65">
        <v>24.8</v>
      </c>
      <c r="U199" s="65"/>
    </row>
    <row r="200" spans="1:30" x14ac:dyDescent="0.55000000000000004">
      <c r="A200" s="65">
        <v>187</v>
      </c>
      <c r="B200" s="65" t="s">
        <v>833</v>
      </c>
      <c r="C200" s="65" t="s">
        <v>834</v>
      </c>
      <c r="D200" s="65" t="s">
        <v>547</v>
      </c>
      <c r="E200" s="65" t="s">
        <v>700</v>
      </c>
      <c r="F200" s="65"/>
      <c r="G200" s="65"/>
      <c r="J200" s="65"/>
      <c r="K200" s="65"/>
      <c r="L200" s="65"/>
      <c r="M200" s="65"/>
      <c r="N200" s="65"/>
      <c r="O200" s="65"/>
      <c r="S200" s="65">
        <v>0</v>
      </c>
      <c r="U200" s="65">
        <v>0</v>
      </c>
      <c r="X200" s="65"/>
      <c r="Y200" s="65"/>
      <c r="Z200" s="65"/>
      <c r="AA200" s="65"/>
      <c r="AB200" s="65"/>
      <c r="AC200" s="65"/>
      <c r="AD200" s="65"/>
    </row>
    <row r="201" spans="1:30" x14ac:dyDescent="0.55000000000000004">
      <c r="A201" s="65">
        <v>188</v>
      </c>
      <c r="B201" s="65" t="s">
        <v>833</v>
      </c>
      <c r="C201" s="65" t="s">
        <v>835</v>
      </c>
      <c r="D201" s="65" t="s">
        <v>547</v>
      </c>
      <c r="E201" s="65" t="s">
        <v>700</v>
      </c>
      <c r="F201" s="65"/>
      <c r="Q201" s="65"/>
      <c r="S201" s="65"/>
      <c r="T201" s="65"/>
      <c r="U201" s="65"/>
      <c r="V201" s="65"/>
      <c r="Z201" s="65"/>
      <c r="AA201" s="65">
        <v>0</v>
      </c>
      <c r="AB201" s="65"/>
      <c r="AC201" s="65"/>
      <c r="AD201" s="65"/>
    </row>
    <row r="202" spans="1:30" x14ac:dyDescent="0.55000000000000004">
      <c r="A202" s="65">
        <v>189</v>
      </c>
      <c r="B202" s="65" t="s">
        <v>691</v>
      </c>
      <c r="C202" s="65" t="s">
        <v>836</v>
      </c>
      <c r="D202" s="65" t="s">
        <v>544</v>
      </c>
      <c r="E202" s="65" t="s">
        <v>700</v>
      </c>
      <c r="F202" s="65"/>
      <c r="H202" s="65">
        <v>1.45</v>
      </c>
      <c r="J202" s="65"/>
      <c r="K202" s="65"/>
      <c r="N202" s="65"/>
      <c r="Q202" s="65" t="s">
        <v>837</v>
      </c>
      <c r="R202" s="65"/>
      <c r="U202" s="65"/>
    </row>
    <row r="203" spans="1:30" x14ac:dyDescent="0.55000000000000004">
      <c r="A203" s="65">
        <v>190</v>
      </c>
      <c r="B203" s="65" t="s">
        <v>691</v>
      </c>
      <c r="C203" s="65" t="s">
        <v>838</v>
      </c>
      <c r="D203" s="65" t="s">
        <v>547</v>
      </c>
      <c r="E203" s="65" t="s">
        <v>700</v>
      </c>
      <c r="F203" s="65"/>
      <c r="Q203" s="65" t="s">
        <v>553</v>
      </c>
      <c r="S203" s="65"/>
      <c r="U203" s="65"/>
      <c r="W203" s="65"/>
      <c r="X203" s="65"/>
      <c r="Z203" s="65"/>
      <c r="AA203" s="65"/>
      <c r="AB203" s="65"/>
      <c r="AC203" s="65"/>
      <c r="AD203" s="65"/>
    </row>
    <row r="204" spans="1:30" x14ac:dyDescent="0.55000000000000004">
      <c r="A204" s="65">
        <v>191</v>
      </c>
      <c r="B204" s="65" t="s">
        <v>691</v>
      </c>
      <c r="C204" s="65" t="s">
        <v>665</v>
      </c>
      <c r="D204" s="65" t="s">
        <v>544</v>
      </c>
      <c r="E204" s="65" t="s">
        <v>700</v>
      </c>
      <c r="F204" s="65"/>
      <c r="S204" s="65"/>
      <c r="W204" s="65"/>
      <c r="X204" s="65"/>
      <c r="Y204" s="65"/>
      <c r="AB204" s="65" t="s">
        <v>839</v>
      </c>
    </row>
    <row r="205" spans="1:30" x14ac:dyDescent="0.55000000000000004">
      <c r="A205" s="65">
        <v>192</v>
      </c>
      <c r="B205" s="65" t="s">
        <v>693</v>
      </c>
      <c r="C205" s="65" t="s">
        <v>672</v>
      </c>
      <c r="D205" s="65" t="s">
        <v>547</v>
      </c>
      <c r="E205" s="65" t="s">
        <v>700</v>
      </c>
      <c r="F205" s="65"/>
      <c r="G205" s="65">
        <v>15.05</v>
      </c>
      <c r="H205" s="65"/>
      <c r="I205" s="65"/>
      <c r="N205" s="65"/>
      <c r="O205" s="65"/>
      <c r="Q205" s="65"/>
      <c r="T205" s="65"/>
      <c r="U205" s="65"/>
      <c r="X205" s="65"/>
      <c r="Y205" s="65"/>
      <c r="AB205" s="65" t="s">
        <v>840</v>
      </c>
    </row>
    <row r="206" spans="1:30" x14ac:dyDescent="0.55000000000000004">
      <c r="A206" s="65">
        <v>193</v>
      </c>
      <c r="B206" s="65" t="s">
        <v>841</v>
      </c>
      <c r="C206" s="65" t="s">
        <v>842</v>
      </c>
      <c r="D206" s="65" t="s">
        <v>547</v>
      </c>
      <c r="E206" s="65" t="s">
        <v>700</v>
      </c>
      <c r="F206" s="65"/>
      <c r="G206" s="65"/>
      <c r="L206" s="65"/>
      <c r="N206" s="65">
        <v>12.72</v>
      </c>
      <c r="O206" s="65"/>
      <c r="R206" s="65"/>
      <c r="S206" s="65">
        <v>25.53</v>
      </c>
      <c r="T206" s="65"/>
      <c r="Z206" s="65"/>
      <c r="AA206" s="65"/>
      <c r="AB206" s="65"/>
      <c r="AC206" s="65"/>
      <c r="AD206" s="65"/>
    </row>
    <row r="207" spans="1:30" x14ac:dyDescent="0.55000000000000004">
      <c r="A207" s="65">
        <v>194</v>
      </c>
      <c r="B207" s="65" t="s">
        <v>843</v>
      </c>
      <c r="C207" s="65" t="s">
        <v>844</v>
      </c>
      <c r="D207" s="65" t="s">
        <v>544</v>
      </c>
      <c r="E207" s="65" t="s">
        <v>700</v>
      </c>
      <c r="F207" s="65"/>
      <c r="H207" s="65">
        <v>1.35</v>
      </c>
      <c r="J207" s="65">
        <v>4</v>
      </c>
      <c r="K207" s="65"/>
      <c r="Q207" s="65"/>
      <c r="S207" s="65"/>
      <c r="X207" s="65"/>
      <c r="Y207" s="65"/>
    </row>
    <row r="208" spans="1:30" x14ac:dyDescent="0.55000000000000004">
      <c r="A208" s="65">
        <v>195</v>
      </c>
      <c r="B208" s="65" t="s">
        <v>843</v>
      </c>
      <c r="C208" s="65" t="s">
        <v>845</v>
      </c>
      <c r="D208" s="65" t="s">
        <v>547</v>
      </c>
      <c r="E208" s="65" t="s">
        <v>700</v>
      </c>
      <c r="F208" s="65"/>
      <c r="G208" s="65"/>
      <c r="H208" s="65">
        <v>1.57</v>
      </c>
      <c r="J208" s="65">
        <v>4.54</v>
      </c>
      <c r="N208" s="65"/>
      <c r="R208" s="65"/>
      <c r="S208" s="65"/>
      <c r="U208" s="65"/>
      <c r="V208" s="65"/>
      <c r="W208" s="65"/>
    </row>
    <row r="209" spans="1:30" x14ac:dyDescent="0.55000000000000004">
      <c r="A209" s="65">
        <v>196</v>
      </c>
      <c r="B209" s="65" t="s">
        <v>843</v>
      </c>
      <c r="C209" s="65" t="s">
        <v>846</v>
      </c>
      <c r="D209" s="65" t="s">
        <v>547</v>
      </c>
      <c r="E209" s="65" t="s">
        <v>700</v>
      </c>
      <c r="F209" s="65"/>
      <c r="H209" s="65">
        <v>1.53</v>
      </c>
      <c r="J209" s="65">
        <v>5.21</v>
      </c>
      <c r="K209" s="65"/>
      <c r="M209" s="65"/>
      <c r="P209" s="65"/>
      <c r="Q209" s="65"/>
      <c r="R209" s="65"/>
      <c r="T209" s="65"/>
      <c r="U209" s="65"/>
    </row>
    <row r="210" spans="1:30" x14ac:dyDescent="0.55000000000000004">
      <c r="A210" s="65">
        <v>197</v>
      </c>
      <c r="B210" s="65" t="s">
        <v>647</v>
      </c>
      <c r="C210" s="65" t="s">
        <v>847</v>
      </c>
      <c r="D210" s="65" t="s">
        <v>547</v>
      </c>
      <c r="E210" s="65" t="s">
        <v>700</v>
      </c>
      <c r="F210" s="65"/>
      <c r="H210" s="65"/>
      <c r="I210" s="65"/>
      <c r="K210" s="65"/>
      <c r="N210" s="65">
        <v>13.21</v>
      </c>
      <c r="R210" s="65"/>
      <c r="U210" s="65">
        <v>42.5</v>
      </c>
      <c r="Z210" s="65"/>
      <c r="AA210" s="65"/>
      <c r="AB210" s="65"/>
      <c r="AC210" s="65"/>
      <c r="AD210" s="65"/>
    </row>
    <row r="211" spans="1:30" x14ac:dyDescent="0.55000000000000004">
      <c r="A211" s="65">
        <v>198</v>
      </c>
      <c r="B211" s="65" t="s">
        <v>848</v>
      </c>
      <c r="C211" s="65" t="s">
        <v>849</v>
      </c>
      <c r="D211" s="65" t="s">
        <v>544</v>
      </c>
      <c r="E211" s="65" t="s">
        <v>700</v>
      </c>
      <c r="F211" s="65"/>
      <c r="H211" s="65"/>
      <c r="I211" s="65">
        <v>0</v>
      </c>
      <c r="K211" s="65"/>
      <c r="O211" s="65"/>
      <c r="P211" s="65"/>
      <c r="Q211" s="65"/>
      <c r="R211" s="65"/>
      <c r="W211" s="65"/>
      <c r="Z211" s="65"/>
      <c r="AA211" s="65"/>
      <c r="AB211" s="65" t="s">
        <v>553</v>
      </c>
      <c r="AC211" s="65"/>
      <c r="AD211" s="65"/>
    </row>
    <row r="212" spans="1:30" x14ac:dyDescent="0.55000000000000004">
      <c r="A212" s="65">
        <v>199</v>
      </c>
      <c r="B212" s="65" t="s">
        <v>850</v>
      </c>
      <c r="C212" s="65" t="s">
        <v>851</v>
      </c>
      <c r="D212" s="65" t="s">
        <v>544</v>
      </c>
      <c r="E212" s="65" t="s">
        <v>700</v>
      </c>
      <c r="F212" s="65"/>
      <c r="G212" s="65"/>
      <c r="H212" s="65"/>
      <c r="I212" s="65">
        <v>0</v>
      </c>
      <c r="O212" s="65"/>
      <c r="P212" s="65"/>
      <c r="Q212" s="65"/>
      <c r="S212" s="65"/>
      <c r="T212" s="65"/>
      <c r="U212" s="65"/>
      <c r="W212" s="65"/>
    </row>
    <row r="213" spans="1:30" x14ac:dyDescent="0.55000000000000004">
      <c r="A213" s="65">
        <v>200</v>
      </c>
      <c r="B213" s="65" t="s">
        <v>852</v>
      </c>
      <c r="C213" s="65" t="s">
        <v>853</v>
      </c>
      <c r="D213" s="65" t="s">
        <v>547</v>
      </c>
      <c r="E213" s="65" t="s">
        <v>700</v>
      </c>
      <c r="F213" s="65"/>
      <c r="H213" s="65"/>
      <c r="J213" s="65">
        <v>4.0999999999999996</v>
      </c>
      <c r="M213" s="65"/>
      <c r="O213" s="65"/>
      <c r="P213" s="65"/>
      <c r="R213" s="65"/>
      <c r="V213" s="65"/>
      <c r="W213" s="65"/>
    </row>
    <row r="214" spans="1:30" x14ac:dyDescent="0.55000000000000004">
      <c r="A214" s="65">
        <v>201</v>
      </c>
      <c r="B214" s="65" t="s">
        <v>854</v>
      </c>
      <c r="C214" s="65" t="s">
        <v>855</v>
      </c>
      <c r="D214" s="65" t="s">
        <v>544</v>
      </c>
      <c r="E214" s="65" t="s">
        <v>700</v>
      </c>
      <c r="F214" s="65"/>
      <c r="G214" s="65"/>
      <c r="I214" s="65"/>
      <c r="K214" s="65"/>
      <c r="N214" s="65">
        <v>0</v>
      </c>
      <c r="R214" s="65"/>
      <c r="U214" s="65"/>
      <c r="Y214" s="65"/>
      <c r="Z214" s="65"/>
      <c r="AA214" s="65"/>
      <c r="AB214" s="65"/>
      <c r="AC214" s="65"/>
      <c r="AD214" s="65"/>
    </row>
    <row r="215" spans="1:30" x14ac:dyDescent="0.55000000000000004">
      <c r="A215" s="65">
        <v>202</v>
      </c>
      <c r="B215" s="65" t="s">
        <v>654</v>
      </c>
      <c r="C215" s="65" t="s">
        <v>856</v>
      </c>
      <c r="D215" s="65" t="s">
        <v>544</v>
      </c>
      <c r="E215" s="65" t="s">
        <v>700</v>
      </c>
      <c r="F215" s="65"/>
      <c r="H215" s="65"/>
      <c r="J215" s="65">
        <v>4.93</v>
      </c>
      <c r="N215" s="65"/>
      <c r="Q215" s="65"/>
      <c r="R215" s="65"/>
      <c r="S215" s="65"/>
      <c r="T215" s="65"/>
      <c r="Z215" s="65"/>
      <c r="AA215" s="65"/>
      <c r="AB215" s="65"/>
      <c r="AC215" s="65"/>
      <c r="AD215" s="65"/>
    </row>
    <row r="216" spans="1:30" x14ac:dyDescent="0.55000000000000004">
      <c r="A216" s="65">
        <v>203</v>
      </c>
      <c r="B216" s="65" t="s">
        <v>621</v>
      </c>
      <c r="C216" s="65" t="s">
        <v>857</v>
      </c>
      <c r="D216" s="65" t="s">
        <v>544</v>
      </c>
      <c r="E216" s="65" t="s">
        <v>700</v>
      </c>
      <c r="F216" s="65"/>
      <c r="H216" s="65"/>
      <c r="I216" s="65"/>
      <c r="J216" s="65"/>
      <c r="K216" s="65"/>
      <c r="L216" s="65"/>
      <c r="N216" s="65"/>
      <c r="Q216" s="65"/>
      <c r="S216" s="65"/>
      <c r="Y216" s="65"/>
      <c r="Z216" s="65"/>
      <c r="AA216" s="65"/>
      <c r="AB216" s="65" t="s">
        <v>553</v>
      </c>
      <c r="AC216" s="65"/>
      <c r="AD216" s="65"/>
    </row>
    <row r="217" spans="1:30" x14ac:dyDescent="0.55000000000000004">
      <c r="A217" s="65">
        <v>204</v>
      </c>
      <c r="B217" s="65" t="s">
        <v>657</v>
      </c>
      <c r="C217" s="65" t="s">
        <v>858</v>
      </c>
      <c r="D217" s="65" t="s">
        <v>544</v>
      </c>
      <c r="E217" s="65" t="s">
        <v>700</v>
      </c>
      <c r="F217" s="65"/>
      <c r="H217" s="65">
        <v>1.76</v>
      </c>
      <c r="K217" s="65">
        <v>2.81</v>
      </c>
      <c r="L217" s="65"/>
      <c r="N217" s="65"/>
      <c r="O217" s="65"/>
      <c r="R217" s="65"/>
      <c r="W217" s="65"/>
      <c r="Z217" s="65"/>
      <c r="AA217" s="65"/>
      <c r="AB217" s="65"/>
      <c r="AC217" s="65"/>
      <c r="AD217" s="65"/>
    </row>
    <row r="218" spans="1:30" x14ac:dyDescent="0.55000000000000004">
      <c r="A218" s="65">
        <v>205</v>
      </c>
      <c r="B218" s="65" t="s">
        <v>657</v>
      </c>
      <c r="C218" s="65" t="s">
        <v>599</v>
      </c>
      <c r="D218" s="65" t="s">
        <v>544</v>
      </c>
      <c r="E218" s="65" t="s">
        <v>700</v>
      </c>
      <c r="F218" s="65"/>
      <c r="I218" s="65"/>
      <c r="J218" s="65"/>
      <c r="M218" s="65"/>
      <c r="N218" s="65">
        <v>13.4</v>
      </c>
      <c r="R218" s="65"/>
      <c r="S218" s="65">
        <v>27.7</v>
      </c>
      <c r="U218" s="65"/>
      <c r="V218" s="65"/>
    </row>
    <row r="219" spans="1:30" x14ac:dyDescent="0.55000000000000004">
      <c r="A219" s="65">
        <v>206</v>
      </c>
      <c r="B219" s="65" t="s">
        <v>859</v>
      </c>
      <c r="C219" s="65" t="s">
        <v>860</v>
      </c>
      <c r="D219" s="65" t="s">
        <v>544</v>
      </c>
      <c r="E219" s="65" t="s">
        <v>700</v>
      </c>
      <c r="F219" s="65"/>
      <c r="H219" s="65">
        <v>0</v>
      </c>
      <c r="K219" s="65"/>
      <c r="M219" s="65"/>
      <c r="O219" s="65"/>
      <c r="Q219" s="65"/>
      <c r="R219" s="65"/>
      <c r="S219" s="65"/>
      <c r="T219" s="65"/>
      <c r="U219" s="65"/>
      <c r="X219" s="65"/>
      <c r="Y219" s="65"/>
    </row>
    <row r="220" spans="1:30" x14ac:dyDescent="0.55000000000000004">
      <c r="A220" s="65">
        <v>207</v>
      </c>
      <c r="B220" s="65" t="s">
        <v>861</v>
      </c>
      <c r="C220" s="65" t="s">
        <v>862</v>
      </c>
      <c r="D220" s="65" t="s">
        <v>547</v>
      </c>
      <c r="E220" s="65" t="s">
        <v>700</v>
      </c>
      <c r="F220" s="65"/>
      <c r="G220" s="65"/>
      <c r="H220" s="65">
        <v>1.35</v>
      </c>
      <c r="I220" s="65"/>
      <c r="J220" s="65"/>
      <c r="K220" s="65"/>
      <c r="M220" s="65"/>
      <c r="N220" s="65"/>
      <c r="S220" s="65"/>
      <c r="Z220" s="65"/>
      <c r="AA220" s="65">
        <v>12.87</v>
      </c>
      <c r="AB220" s="65"/>
      <c r="AC220" s="65"/>
      <c r="AD220" s="65"/>
    </row>
    <row r="221" spans="1:30" x14ac:dyDescent="0.55000000000000004">
      <c r="A221" s="65">
        <v>208</v>
      </c>
      <c r="B221" s="65" t="s">
        <v>863</v>
      </c>
      <c r="C221" s="65" t="s">
        <v>864</v>
      </c>
      <c r="D221" s="65" t="s">
        <v>547</v>
      </c>
      <c r="E221" s="65" t="s">
        <v>700</v>
      </c>
      <c r="F221" s="65">
        <v>20.56</v>
      </c>
      <c r="H221" s="65"/>
      <c r="K221" s="65"/>
      <c r="N221" s="65"/>
      <c r="P221" s="65"/>
      <c r="R221" s="65"/>
      <c r="U221" s="65"/>
      <c r="X221" s="65"/>
      <c r="Y221" s="65"/>
      <c r="AB221" s="65" t="s">
        <v>865</v>
      </c>
    </row>
    <row r="222" spans="1:30" x14ac:dyDescent="0.55000000000000004">
      <c r="A222" s="65">
        <v>209</v>
      </c>
      <c r="B222" s="65" t="s">
        <v>866</v>
      </c>
      <c r="C222" s="65" t="s">
        <v>867</v>
      </c>
      <c r="D222" s="65" t="s">
        <v>544</v>
      </c>
      <c r="E222" s="65" t="s">
        <v>700</v>
      </c>
      <c r="F222" s="65"/>
      <c r="M222" s="65">
        <v>0</v>
      </c>
      <c r="R222" s="65"/>
      <c r="T222" s="65"/>
      <c r="U222" s="65"/>
      <c r="X222" s="65"/>
      <c r="Z222" s="65"/>
      <c r="AA222" s="65"/>
      <c r="AB222" s="65" t="s">
        <v>553</v>
      </c>
      <c r="AC222" s="65"/>
      <c r="AD222" s="65"/>
    </row>
    <row r="223" spans="1:30" x14ac:dyDescent="0.55000000000000004">
      <c r="A223" s="65">
        <v>210</v>
      </c>
      <c r="B223" s="65" t="s">
        <v>868</v>
      </c>
      <c r="C223" s="65" t="s">
        <v>755</v>
      </c>
      <c r="D223" s="65" t="s">
        <v>547</v>
      </c>
      <c r="E223" s="65" t="s">
        <v>700</v>
      </c>
      <c r="I223" s="65"/>
      <c r="K223" s="65">
        <v>2</v>
      </c>
      <c r="Q223" s="65"/>
      <c r="T223" s="65"/>
      <c r="U223" s="65">
        <v>0</v>
      </c>
      <c r="Z223" s="65"/>
      <c r="AA223" s="65"/>
      <c r="AB223" s="65"/>
      <c r="AC223" s="65"/>
      <c r="AD223" s="65"/>
    </row>
    <row r="224" spans="1:30" x14ac:dyDescent="0.55000000000000004">
      <c r="A224" s="65">
        <v>211</v>
      </c>
      <c r="B224" s="65" t="s">
        <v>869</v>
      </c>
      <c r="C224" s="65" t="s">
        <v>870</v>
      </c>
      <c r="D224" s="65" t="s">
        <v>547</v>
      </c>
      <c r="E224" s="65" t="s">
        <v>700</v>
      </c>
      <c r="F224" s="65"/>
      <c r="G224" s="65"/>
      <c r="H224" s="65"/>
      <c r="J224" s="65"/>
      <c r="K224" s="65"/>
      <c r="L224" s="65"/>
      <c r="M224" s="65"/>
      <c r="N224" s="65"/>
      <c r="Q224" s="65" t="s">
        <v>871</v>
      </c>
      <c r="R224" s="65"/>
      <c r="U224" s="65"/>
    </row>
    <row r="225" spans="1:30" x14ac:dyDescent="0.55000000000000004">
      <c r="A225" s="65">
        <v>212</v>
      </c>
      <c r="B225" s="65" t="s">
        <v>747</v>
      </c>
      <c r="C225" s="65" t="s">
        <v>872</v>
      </c>
      <c r="D225" s="65" t="s">
        <v>544</v>
      </c>
      <c r="E225" s="65" t="s">
        <v>700</v>
      </c>
      <c r="F225" s="65">
        <v>32.89</v>
      </c>
      <c r="H225" s="65"/>
      <c r="I225" s="65">
        <v>44.21</v>
      </c>
      <c r="K225" s="65"/>
      <c r="L225" s="65"/>
      <c r="N225" s="65"/>
      <c r="Q225" s="65"/>
      <c r="S225" s="65"/>
      <c r="T225" s="65"/>
    </row>
    <row r="226" spans="1:30" x14ac:dyDescent="0.55000000000000004">
      <c r="A226" s="65">
        <v>213</v>
      </c>
      <c r="B226" s="65" t="s">
        <v>747</v>
      </c>
      <c r="C226" s="65" t="s">
        <v>873</v>
      </c>
      <c r="D226" s="65" t="s">
        <v>544</v>
      </c>
      <c r="E226" s="65" t="s">
        <v>700</v>
      </c>
      <c r="F226" s="65"/>
      <c r="G226" s="65"/>
      <c r="H226" s="65"/>
      <c r="I226" s="65">
        <v>21</v>
      </c>
      <c r="J226" s="65"/>
      <c r="K226" s="65"/>
      <c r="L226" s="65"/>
      <c r="M226" s="65"/>
      <c r="N226" s="65"/>
      <c r="O226" s="65"/>
      <c r="T226" s="65"/>
      <c r="U226" s="65"/>
      <c r="Y226" s="65"/>
    </row>
    <row r="227" spans="1:30" x14ac:dyDescent="0.55000000000000004">
      <c r="A227" s="65">
        <v>214</v>
      </c>
      <c r="B227" s="65" t="s">
        <v>17</v>
      </c>
      <c r="C227" s="65" t="s">
        <v>598</v>
      </c>
      <c r="D227" s="65" t="s">
        <v>544</v>
      </c>
      <c r="E227" s="65" t="s">
        <v>700</v>
      </c>
      <c r="F227" s="65"/>
      <c r="H227" s="65"/>
      <c r="K227" s="65"/>
      <c r="L227" s="65"/>
      <c r="M227" s="65">
        <v>0</v>
      </c>
      <c r="N227" s="65"/>
      <c r="Q227" s="65" t="s">
        <v>874</v>
      </c>
      <c r="S227" s="65"/>
      <c r="X227" s="65"/>
    </row>
    <row r="228" spans="1:30" x14ac:dyDescent="0.55000000000000004">
      <c r="A228" s="65">
        <v>215</v>
      </c>
      <c r="B228" s="65" t="s">
        <v>875</v>
      </c>
      <c r="C228" s="65" t="s">
        <v>876</v>
      </c>
      <c r="D228" s="65" t="s">
        <v>544</v>
      </c>
      <c r="E228" s="65" t="s">
        <v>700</v>
      </c>
      <c r="F228" s="65">
        <v>0</v>
      </c>
      <c r="I228" s="65">
        <v>0</v>
      </c>
      <c r="K228" s="65"/>
      <c r="M228" s="65"/>
      <c r="O228" s="65"/>
      <c r="R228" s="65"/>
      <c r="U228" s="65"/>
      <c r="W228" s="65"/>
    </row>
    <row r="229" spans="1:30" x14ac:dyDescent="0.55000000000000004">
      <c r="A229" s="65">
        <v>216</v>
      </c>
      <c r="B229" s="65" t="s">
        <v>875</v>
      </c>
      <c r="C229" s="65" t="s">
        <v>877</v>
      </c>
      <c r="D229" s="65" t="s">
        <v>544</v>
      </c>
      <c r="E229" s="65" t="s">
        <v>700</v>
      </c>
      <c r="F229" s="65"/>
      <c r="H229" s="65"/>
      <c r="J229" s="65"/>
      <c r="L229" s="65">
        <v>8.6999999999999993</v>
      </c>
      <c r="M229" s="65"/>
      <c r="N229" s="65"/>
      <c r="R229" s="65"/>
      <c r="U229" s="65"/>
    </row>
    <row r="230" spans="1:30" x14ac:dyDescent="0.55000000000000004">
      <c r="A230" s="65">
        <v>217</v>
      </c>
      <c r="B230" s="65" t="s">
        <v>875</v>
      </c>
      <c r="C230" s="65" t="s">
        <v>878</v>
      </c>
      <c r="D230" s="65" t="s">
        <v>544</v>
      </c>
      <c r="E230" s="65" t="s">
        <v>700</v>
      </c>
      <c r="F230" s="65"/>
      <c r="G230" s="65"/>
      <c r="L230" s="65"/>
      <c r="Q230" s="65"/>
      <c r="R230" s="65"/>
      <c r="T230" s="65"/>
      <c r="U230" s="65"/>
      <c r="AC230" s="65">
        <v>13.2</v>
      </c>
    </row>
    <row r="231" spans="1:30" x14ac:dyDescent="0.55000000000000004">
      <c r="A231" s="65">
        <v>218</v>
      </c>
      <c r="B231" s="65" t="s">
        <v>879</v>
      </c>
      <c r="C231" s="65" t="s">
        <v>880</v>
      </c>
      <c r="D231" s="65" t="s">
        <v>544</v>
      </c>
      <c r="E231" s="65" t="s">
        <v>700</v>
      </c>
      <c r="F231" s="65"/>
      <c r="G231" s="65"/>
      <c r="H231" s="65"/>
      <c r="I231" s="65"/>
      <c r="J231" s="65"/>
      <c r="K231" s="65"/>
      <c r="L231" s="65"/>
      <c r="M231" s="65"/>
      <c r="N231" s="65">
        <v>12.59</v>
      </c>
      <c r="O231" s="65"/>
      <c r="Q231" s="65"/>
      <c r="S231" s="65">
        <v>25.8</v>
      </c>
      <c r="U231" s="65"/>
    </row>
    <row r="232" spans="1:30" x14ac:dyDescent="0.55000000000000004">
      <c r="A232" s="65">
        <v>219</v>
      </c>
      <c r="B232" s="65" t="s">
        <v>881</v>
      </c>
      <c r="C232" s="65" t="s">
        <v>882</v>
      </c>
      <c r="D232" s="65" t="s">
        <v>544</v>
      </c>
      <c r="E232" s="65" t="s">
        <v>700</v>
      </c>
      <c r="F232" s="65"/>
      <c r="I232" s="65"/>
      <c r="J232" s="65"/>
      <c r="K232" s="65"/>
      <c r="N232" s="65"/>
      <c r="Q232" s="65" t="s">
        <v>883</v>
      </c>
      <c r="S232" s="65"/>
      <c r="U232" s="65"/>
      <c r="X232" s="65"/>
      <c r="Y232" s="65"/>
      <c r="Z232" s="65"/>
      <c r="AA232" s="65"/>
      <c r="AB232" s="65"/>
      <c r="AC232" s="65"/>
      <c r="AD232" s="65"/>
    </row>
    <row r="233" spans="1:30" x14ac:dyDescent="0.55000000000000004">
      <c r="A233" s="65">
        <v>220</v>
      </c>
      <c r="B233" s="65" t="s">
        <v>881</v>
      </c>
      <c r="C233" s="65" t="s">
        <v>884</v>
      </c>
      <c r="D233" s="65" t="s">
        <v>544</v>
      </c>
      <c r="E233" s="65" t="s">
        <v>700</v>
      </c>
      <c r="F233" s="65"/>
      <c r="H233" s="65"/>
      <c r="L233" s="65"/>
      <c r="N233" s="65"/>
      <c r="O233" s="65"/>
      <c r="P233" s="65"/>
      <c r="Q233" s="65" t="s">
        <v>553</v>
      </c>
      <c r="S233" s="65"/>
      <c r="Z233" s="65"/>
      <c r="AA233" s="65"/>
      <c r="AB233" s="65"/>
      <c r="AC233" s="65"/>
      <c r="AD233" s="65"/>
    </row>
    <row r="234" spans="1:30" x14ac:dyDescent="0.55000000000000004">
      <c r="A234" s="65">
        <v>221</v>
      </c>
      <c r="B234" s="65" t="s">
        <v>885</v>
      </c>
      <c r="C234" s="65" t="s">
        <v>886</v>
      </c>
      <c r="D234" s="65" t="s">
        <v>544</v>
      </c>
      <c r="E234" s="65" t="s">
        <v>700</v>
      </c>
      <c r="F234" s="65"/>
      <c r="H234" s="65"/>
      <c r="K234" s="65">
        <v>0</v>
      </c>
      <c r="R234" s="65"/>
      <c r="S234" s="65"/>
      <c r="T234" s="65"/>
      <c r="U234" s="65"/>
      <c r="V234" s="65"/>
      <c r="X234" s="65"/>
      <c r="Y234" s="65"/>
      <c r="AB234" s="65" t="s">
        <v>553</v>
      </c>
    </row>
    <row r="235" spans="1:30" x14ac:dyDescent="0.55000000000000004">
      <c r="A235" s="65">
        <v>222</v>
      </c>
      <c r="B235" s="65" t="s">
        <v>885</v>
      </c>
      <c r="C235" s="65" t="s">
        <v>598</v>
      </c>
      <c r="D235" s="65" t="s">
        <v>544</v>
      </c>
      <c r="E235" s="65" t="s">
        <v>700</v>
      </c>
      <c r="F235" s="65"/>
      <c r="I235" s="65"/>
      <c r="L235" s="65">
        <v>0</v>
      </c>
      <c r="R235" s="65"/>
      <c r="S235" s="65"/>
      <c r="X235" s="65"/>
      <c r="Z235" s="65"/>
      <c r="AA235" s="65"/>
      <c r="AB235" s="65"/>
      <c r="AC235" s="65"/>
      <c r="AD235" s="65"/>
    </row>
    <row r="236" spans="1:30" x14ac:dyDescent="0.55000000000000004">
      <c r="A236" s="65">
        <v>223</v>
      </c>
      <c r="B236" s="65" t="s">
        <v>887</v>
      </c>
      <c r="C236" s="65" t="s">
        <v>888</v>
      </c>
      <c r="D236" s="65" t="s">
        <v>547</v>
      </c>
      <c r="E236" s="65" t="s">
        <v>700</v>
      </c>
      <c r="F236" s="65"/>
      <c r="Q236" s="65" t="s">
        <v>553</v>
      </c>
      <c r="R236" s="65"/>
      <c r="U236" s="65"/>
      <c r="W236" s="65"/>
    </row>
    <row r="237" spans="1:30" x14ac:dyDescent="0.55000000000000004">
      <c r="A237" s="65">
        <v>224</v>
      </c>
      <c r="B237" s="65" t="s">
        <v>1100</v>
      </c>
      <c r="C237" s="65" t="s">
        <v>838</v>
      </c>
      <c r="D237" s="65" t="s">
        <v>547</v>
      </c>
      <c r="E237" s="65" t="s">
        <v>700</v>
      </c>
      <c r="F237" s="65"/>
      <c r="Q237" s="65"/>
      <c r="R237" s="65"/>
      <c r="U237" s="65"/>
      <c r="W237" s="65"/>
    </row>
    <row r="238" spans="1:30" x14ac:dyDescent="0.55000000000000004">
      <c r="A238" s="65">
        <v>225</v>
      </c>
      <c r="B238" s="65" t="s">
        <v>617</v>
      </c>
      <c r="C238" s="65" t="s">
        <v>1128</v>
      </c>
      <c r="D238" s="65" t="s">
        <v>544</v>
      </c>
      <c r="E238" s="65" t="s">
        <v>545</v>
      </c>
      <c r="F238" s="65"/>
      <c r="Q238" s="65"/>
      <c r="R238" s="65"/>
      <c r="U238" s="65"/>
      <c r="W238" s="65"/>
    </row>
    <row r="239" spans="1:30" x14ac:dyDescent="0.55000000000000004">
      <c r="A239" s="65">
        <v>79</v>
      </c>
      <c r="B239" s="65" t="s">
        <v>644</v>
      </c>
      <c r="C239" s="65" t="s">
        <v>1129</v>
      </c>
      <c r="D239" s="65" t="s">
        <v>544</v>
      </c>
      <c r="E239" s="65" t="s">
        <v>700</v>
      </c>
      <c r="F239" s="65"/>
      <c r="Q239" s="65"/>
      <c r="R239" s="65"/>
      <c r="U239" s="65"/>
      <c r="W239" s="65"/>
    </row>
    <row r="240" spans="1:30" x14ac:dyDescent="0.55000000000000004">
      <c r="A240" s="65">
        <v>250</v>
      </c>
      <c r="B240" s="65" t="s">
        <v>554</v>
      </c>
      <c r="C240" s="65" t="s">
        <v>601</v>
      </c>
      <c r="D240" s="65" t="s">
        <v>547</v>
      </c>
      <c r="E240" s="65" t="s">
        <v>889</v>
      </c>
      <c r="F240" s="65">
        <v>0</v>
      </c>
      <c r="J240" s="65"/>
      <c r="K240" s="65"/>
      <c r="L240" s="65"/>
      <c r="N240" s="65"/>
      <c r="R240" s="65"/>
      <c r="U240" s="65">
        <v>0</v>
      </c>
    </row>
    <row r="241" spans="1:30" x14ac:dyDescent="0.55000000000000004">
      <c r="A241" s="65">
        <v>251</v>
      </c>
      <c r="B241" s="65" t="s">
        <v>556</v>
      </c>
      <c r="C241" s="65" t="s">
        <v>890</v>
      </c>
      <c r="D241" s="65" t="s">
        <v>547</v>
      </c>
      <c r="E241" s="65" t="s">
        <v>889</v>
      </c>
      <c r="F241" s="65"/>
      <c r="H241" s="65"/>
      <c r="J241" s="65"/>
      <c r="K241" s="65"/>
      <c r="L241" s="65"/>
      <c r="N241" s="65"/>
      <c r="R241" s="65"/>
      <c r="S241" s="65"/>
      <c r="U241" s="65">
        <v>47.65</v>
      </c>
      <c r="W241" s="65"/>
    </row>
    <row r="242" spans="1:30" x14ac:dyDescent="0.55000000000000004">
      <c r="A242" s="65">
        <v>252</v>
      </c>
      <c r="B242" s="65" t="s">
        <v>559</v>
      </c>
      <c r="C242" s="65" t="s">
        <v>891</v>
      </c>
      <c r="D242" s="65" t="s">
        <v>547</v>
      </c>
      <c r="E242" s="65" t="s">
        <v>889</v>
      </c>
      <c r="F242" s="65"/>
      <c r="G242" s="65"/>
      <c r="I242" s="65"/>
      <c r="J242" s="65">
        <v>0</v>
      </c>
      <c r="K242" s="65"/>
      <c r="L242" s="65">
        <v>0</v>
      </c>
      <c r="N242" s="65"/>
      <c r="S242" s="65"/>
      <c r="U242" s="65"/>
      <c r="Y242" s="65"/>
    </row>
    <row r="243" spans="1:30" x14ac:dyDescent="0.55000000000000004">
      <c r="A243" s="65">
        <v>253</v>
      </c>
      <c r="B243" s="65" t="s">
        <v>559</v>
      </c>
      <c r="C243" s="65" t="s">
        <v>892</v>
      </c>
      <c r="D243" s="65" t="s">
        <v>547</v>
      </c>
      <c r="E243" s="65" t="s">
        <v>889</v>
      </c>
      <c r="F243" s="65"/>
      <c r="G243" s="65"/>
      <c r="H243" s="65"/>
      <c r="J243" s="65"/>
      <c r="K243" s="65"/>
      <c r="L243" s="65"/>
      <c r="M243" s="65"/>
      <c r="N243" s="65">
        <v>0</v>
      </c>
      <c r="Q243" s="65"/>
      <c r="R243" s="65"/>
      <c r="S243" s="65">
        <v>0</v>
      </c>
      <c r="U243" s="65"/>
      <c r="X243" s="65"/>
      <c r="Y243" s="65"/>
    </row>
    <row r="244" spans="1:30" x14ac:dyDescent="0.55000000000000004">
      <c r="A244" s="65">
        <v>254</v>
      </c>
      <c r="B244" s="65" t="s">
        <v>561</v>
      </c>
      <c r="C244" s="65" t="s">
        <v>893</v>
      </c>
      <c r="D244" s="65" t="s">
        <v>544</v>
      </c>
      <c r="E244" s="65" t="s">
        <v>889</v>
      </c>
      <c r="F244" s="65"/>
      <c r="G244" s="65"/>
      <c r="H244" s="65"/>
      <c r="I244" s="65"/>
      <c r="J244" s="65"/>
      <c r="K244" s="65"/>
      <c r="L244" s="65">
        <v>0</v>
      </c>
      <c r="M244" s="65"/>
      <c r="O244" s="65"/>
      <c r="R244" s="65"/>
      <c r="U244" s="65"/>
    </row>
    <row r="245" spans="1:30" x14ac:dyDescent="0.55000000000000004">
      <c r="A245" s="65">
        <v>255</v>
      </c>
      <c r="B245" s="65" t="s">
        <v>563</v>
      </c>
      <c r="C245" s="65" t="s">
        <v>894</v>
      </c>
      <c r="D245" s="65" t="s">
        <v>547</v>
      </c>
      <c r="E245" s="65" t="s">
        <v>889</v>
      </c>
      <c r="F245" s="65"/>
      <c r="H245" s="65"/>
      <c r="I245" s="65"/>
      <c r="J245" s="65">
        <v>0</v>
      </c>
      <c r="K245" s="65"/>
      <c r="M245" s="65"/>
      <c r="N245" s="65"/>
      <c r="S245" s="65"/>
      <c r="W245" s="65"/>
      <c r="X245" s="65"/>
      <c r="Y245" s="65"/>
      <c r="AD245" s="65">
        <v>0</v>
      </c>
    </row>
    <row r="246" spans="1:30" x14ac:dyDescent="0.55000000000000004">
      <c r="A246" s="65">
        <v>256</v>
      </c>
      <c r="B246" s="65" t="s">
        <v>895</v>
      </c>
      <c r="C246" s="65" t="s">
        <v>896</v>
      </c>
      <c r="D246" s="65" t="s">
        <v>547</v>
      </c>
      <c r="E246" s="65" t="s">
        <v>889</v>
      </c>
      <c r="F246" s="65"/>
      <c r="G246" s="65">
        <v>54</v>
      </c>
      <c r="J246" s="65"/>
      <c r="L246" s="65">
        <v>14.59</v>
      </c>
      <c r="N246" s="65"/>
      <c r="R246" s="65"/>
      <c r="S246" s="65"/>
      <c r="Z246" s="65"/>
      <c r="AA246" s="65"/>
      <c r="AB246" s="65"/>
      <c r="AC246" s="65"/>
      <c r="AD246" s="65"/>
    </row>
    <row r="247" spans="1:30" x14ac:dyDescent="0.55000000000000004">
      <c r="A247" s="65">
        <v>257</v>
      </c>
      <c r="B247" s="65" t="s">
        <v>570</v>
      </c>
      <c r="C247" s="65" t="s">
        <v>516</v>
      </c>
      <c r="D247" s="65" t="s">
        <v>544</v>
      </c>
      <c r="E247" s="65" t="s">
        <v>889</v>
      </c>
      <c r="F247" s="65">
        <v>0</v>
      </c>
      <c r="H247" s="65"/>
      <c r="I247" s="65"/>
      <c r="K247" s="65"/>
      <c r="N247" s="65"/>
      <c r="O247" s="65">
        <v>0</v>
      </c>
      <c r="Y247" s="65"/>
      <c r="Z247" s="65"/>
      <c r="AA247" s="65"/>
      <c r="AB247" s="65"/>
      <c r="AC247" s="65"/>
      <c r="AD247" s="65"/>
    </row>
    <row r="248" spans="1:30" x14ac:dyDescent="0.55000000000000004">
      <c r="A248" s="65">
        <v>258</v>
      </c>
      <c r="B248" s="65" t="s">
        <v>897</v>
      </c>
      <c r="C248" s="65" t="s">
        <v>631</v>
      </c>
      <c r="D248" s="65" t="s">
        <v>547</v>
      </c>
      <c r="E248" s="65" t="s">
        <v>889</v>
      </c>
      <c r="F248" s="65"/>
      <c r="H248" s="65"/>
      <c r="I248" s="65">
        <v>12.07</v>
      </c>
      <c r="J248" s="65"/>
      <c r="M248" s="65"/>
      <c r="N248" s="65"/>
      <c r="P248" s="65"/>
      <c r="Q248" s="65"/>
      <c r="S248" s="65"/>
      <c r="U248" s="65">
        <v>59.2</v>
      </c>
    </row>
    <row r="249" spans="1:30" x14ac:dyDescent="0.55000000000000004">
      <c r="A249" s="65">
        <v>259</v>
      </c>
      <c r="B249" s="65" t="s">
        <v>898</v>
      </c>
      <c r="C249" s="65" t="s">
        <v>899</v>
      </c>
      <c r="D249" s="65" t="s">
        <v>544</v>
      </c>
      <c r="E249" s="65" t="s">
        <v>889</v>
      </c>
      <c r="F249" s="65"/>
      <c r="G249" s="65"/>
      <c r="J249" s="65"/>
      <c r="L249" s="65"/>
      <c r="N249" s="65">
        <v>12</v>
      </c>
      <c r="P249" s="65"/>
      <c r="R249" s="65"/>
      <c r="S249" s="65">
        <v>24.1</v>
      </c>
      <c r="U249" s="65"/>
    </row>
    <row r="250" spans="1:30" x14ac:dyDescent="0.55000000000000004">
      <c r="A250" s="65">
        <v>260</v>
      </c>
      <c r="B250" s="65" t="s">
        <v>731</v>
      </c>
      <c r="C250" s="65" t="s">
        <v>575</v>
      </c>
      <c r="D250" s="65" t="s">
        <v>544</v>
      </c>
      <c r="E250" s="65" t="s">
        <v>889</v>
      </c>
      <c r="F250" s="65"/>
      <c r="R250" s="65"/>
      <c r="U250" s="65"/>
      <c r="V250" s="65">
        <v>0</v>
      </c>
      <c r="X250" s="65"/>
      <c r="Y250" s="65"/>
      <c r="Z250" s="65"/>
      <c r="AA250" s="65"/>
      <c r="AB250" s="65" t="s">
        <v>553</v>
      </c>
      <c r="AC250" s="65"/>
      <c r="AD250" s="65"/>
    </row>
    <row r="251" spans="1:30" x14ac:dyDescent="0.55000000000000004">
      <c r="A251" s="65">
        <v>261</v>
      </c>
      <c r="B251" s="65" t="s">
        <v>900</v>
      </c>
      <c r="C251" s="65" t="s">
        <v>901</v>
      </c>
      <c r="D251" s="65" t="s">
        <v>547</v>
      </c>
      <c r="E251" s="65" t="s">
        <v>889</v>
      </c>
      <c r="F251" s="65"/>
      <c r="G251" s="65"/>
      <c r="I251" s="65"/>
      <c r="L251" s="65"/>
      <c r="N251" s="65">
        <v>13</v>
      </c>
      <c r="O251" s="65"/>
      <c r="R251" s="65"/>
      <c r="S251" s="65">
        <v>26.7</v>
      </c>
      <c r="U251" s="65"/>
      <c r="Z251" s="65"/>
      <c r="AA251" s="65"/>
      <c r="AB251" s="65"/>
      <c r="AC251" s="65"/>
      <c r="AD251" s="65"/>
    </row>
    <row r="252" spans="1:30" x14ac:dyDescent="0.55000000000000004">
      <c r="A252" s="65">
        <v>262</v>
      </c>
      <c r="B252" s="65" t="s">
        <v>902</v>
      </c>
      <c r="C252" s="65" t="s">
        <v>903</v>
      </c>
      <c r="D252" s="65" t="s">
        <v>547</v>
      </c>
      <c r="E252" s="65" t="s">
        <v>889</v>
      </c>
      <c r="F252" s="65"/>
      <c r="I252" s="65"/>
      <c r="L252" s="65">
        <v>10.9</v>
      </c>
      <c r="P252" s="65"/>
      <c r="R252" s="65"/>
      <c r="U252" s="65"/>
      <c r="Z252" s="65"/>
      <c r="AA252" s="65"/>
      <c r="AB252" s="65"/>
      <c r="AC252" s="65"/>
      <c r="AD252" s="65"/>
    </row>
    <row r="253" spans="1:30" x14ac:dyDescent="0.55000000000000004">
      <c r="A253" s="65">
        <v>263</v>
      </c>
      <c r="B253" s="65" t="s">
        <v>904</v>
      </c>
      <c r="C253" s="65" t="s">
        <v>905</v>
      </c>
      <c r="D253" s="65" t="s">
        <v>544</v>
      </c>
      <c r="E253" s="65" t="s">
        <v>889</v>
      </c>
      <c r="F253" s="65">
        <v>0</v>
      </c>
      <c r="G253" s="65"/>
      <c r="H253" s="65"/>
      <c r="I253" s="65"/>
      <c r="J253" s="65"/>
      <c r="L253" s="65"/>
      <c r="Q253" s="65"/>
      <c r="R253" s="65"/>
      <c r="S253" s="65">
        <v>0</v>
      </c>
      <c r="T253" s="65"/>
      <c r="U253" s="65"/>
    </row>
    <row r="254" spans="1:30" x14ac:dyDescent="0.55000000000000004">
      <c r="A254" s="65">
        <v>264</v>
      </c>
      <c r="B254" s="65" t="s">
        <v>906</v>
      </c>
      <c r="C254" s="65" t="s">
        <v>907</v>
      </c>
      <c r="D254" s="65" t="s">
        <v>547</v>
      </c>
      <c r="E254" s="65" t="s">
        <v>889</v>
      </c>
      <c r="F254" s="65"/>
      <c r="G254" s="65"/>
      <c r="H254" s="65"/>
      <c r="K254" s="65">
        <v>0</v>
      </c>
      <c r="L254" s="65"/>
      <c r="M254" s="65"/>
      <c r="N254" s="65"/>
      <c r="P254" s="65"/>
      <c r="R254" s="65"/>
      <c r="U254" s="65"/>
      <c r="X254" s="65"/>
      <c r="Y254" s="65"/>
      <c r="AB254" s="65" t="s">
        <v>553</v>
      </c>
    </row>
    <row r="255" spans="1:30" x14ac:dyDescent="0.55000000000000004">
      <c r="A255" s="65">
        <v>265</v>
      </c>
      <c r="B255" s="65" t="s">
        <v>577</v>
      </c>
      <c r="C255" s="65" t="s">
        <v>908</v>
      </c>
      <c r="D255" s="65" t="s">
        <v>544</v>
      </c>
      <c r="E255" s="65" t="s">
        <v>889</v>
      </c>
      <c r="F255" s="65"/>
      <c r="I255" s="65"/>
      <c r="J255" s="65">
        <v>0</v>
      </c>
      <c r="L255" s="65"/>
      <c r="N255" s="65">
        <v>0</v>
      </c>
      <c r="R255" s="65"/>
      <c r="U255" s="65"/>
      <c r="V255" s="65"/>
      <c r="X255" s="65"/>
    </row>
    <row r="256" spans="1:30" x14ac:dyDescent="0.55000000000000004">
      <c r="A256" s="65">
        <v>266</v>
      </c>
      <c r="B256" s="65" t="s">
        <v>577</v>
      </c>
      <c r="C256" s="65" t="s">
        <v>909</v>
      </c>
      <c r="D256" s="65" t="s">
        <v>544</v>
      </c>
      <c r="E256" s="65" t="s">
        <v>889</v>
      </c>
      <c r="F256" s="65"/>
      <c r="H256" s="65"/>
      <c r="I256" s="65"/>
      <c r="J256" s="65">
        <v>4.8499999999999996</v>
      </c>
      <c r="K256" s="65"/>
      <c r="L256" s="65"/>
      <c r="M256" s="65"/>
      <c r="N256" s="65">
        <v>12.8</v>
      </c>
      <c r="R256" s="65"/>
      <c r="S256" s="65"/>
      <c r="U256" s="65"/>
      <c r="Y256" s="65"/>
    </row>
    <row r="257" spans="1:30" x14ac:dyDescent="0.55000000000000004">
      <c r="A257" s="65">
        <v>267</v>
      </c>
      <c r="B257" s="65" t="s">
        <v>910</v>
      </c>
      <c r="C257" s="65" t="s">
        <v>514</v>
      </c>
      <c r="D257" s="65" t="s">
        <v>544</v>
      </c>
      <c r="E257" s="65" t="s">
        <v>889</v>
      </c>
      <c r="F257" s="65"/>
      <c r="I257" s="65"/>
      <c r="K257" s="65"/>
      <c r="M257" s="65">
        <v>10.74</v>
      </c>
      <c r="N257" s="65"/>
      <c r="O257" s="65"/>
      <c r="Q257" s="65"/>
      <c r="R257" s="65"/>
      <c r="U257" s="65"/>
      <c r="W257" s="65">
        <v>61.9</v>
      </c>
      <c r="X257" s="65"/>
      <c r="Y257" s="65"/>
      <c r="Z257" s="65"/>
      <c r="AA257" s="65"/>
      <c r="AB257" s="65"/>
      <c r="AC257" s="65"/>
      <c r="AD257" s="65"/>
    </row>
    <row r="258" spans="1:30" x14ac:dyDescent="0.55000000000000004">
      <c r="A258" s="65">
        <v>268</v>
      </c>
      <c r="B258" s="65" t="s">
        <v>581</v>
      </c>
      <c r="C258" s="65" t="s">
        <v>766</v>
      </c>
      <c r="D258" s="65" t="s">
        <v>547</v>
      </c>
      <c r="E258" s="65" t="s">
        <v>889</v>
      </c>
      <c r="F258" s="65"/>
      <c r="G258" s="65">
        <v>22</v>
      </c>
      <c r="J258" s="65"/>
      <c r="K258" s="65">
        <v>2.06</v>
      </c>
      <c r="L258" s="65"/>
      <c r="M258" s="65"/>
      <c r="N258" s="65"/>
      <c r="R258" s="65"/>
      <c r="U258" s="65"/>
      <c r="W258" s="65"/>
      <c r="Y258" s="65"/>
    </row>
    <row r="259" spans="1:30" x14ac:dyDescent="0.55000000000000004">
      <c r="A259" s="65">
        <v>269</v>
      </c>
      <c r="B259" s="65" t="s">
        <v>584</v>
      </c>
      <c r="C259" s="65" t="s">
        <v>911</v>
      </c>
      <c r="D259" s="65" t="s">
        <v>547</v>
      </c>
      <c r="E259" s="65" t="s">
        <v>889</v>
      </c>
      <c r="F259" s="65"/>
      <c r="L259" s="65"/>
      <c r="Q259" s="65" t="s">
        <v>553</v>
      </c>
      <c r="R259" s="65"/>
      <c r="S259" s="65"/>
    </row>
    <row r="260" spans="1:30" x14ac:dyDescent="0.55000000000000004">
      <c r="A260" s="65">
        <v>270</v>
      </c>
      <c r="B260" s="65" t="s">
        <v>752</v>
      </c>
      <c r="C260" s="65" t="s">
        <v>912</v>
      </c>
      <c r="D260" s="65" t="s">
        <v>547</v>
      </c>
      <c r="E260" s="65" t="s">
        <v>889</v>
      </c>
      <c r="F260" s="65"/>
      <c r="G260" s="65"/>
      <c r="H260" s="65"/>
      <c r="I260" s="65"/>
      <c r="J260" s="65">
        <v>0</v>
      </c>
      <c r="L260" s="65"/>
      <c r="N260" s="65"/>
      <c r="P260" s="65"/>
      <c r="Q260" s="65"/>
      <c r="S260" s="65"/>
      <c r="T260" s="65"/>
      <c r="U260" s="65"/>
    </row>
    <row r="261" spans="1:30" x14ac:dyDescent="0.55000000000000004">
      <c r="A261" s="65">
        <v>271</v>
      </c>
      <c r="B261" s="65" t="s">
        <v>752</v>
      </c>
      <c r="C261" s="65" t="s">
        <v>628</v>
      </c>
      <c r="D261" s="65" t="s">
        <v>547</v>
      </c>
      <c r="E261" s="65" t="s">
        <v>889</v>
      </c>
      <c r="F261" s="65"/>
      <c r="H261" s="65"/>
      <c r="J261" s="65">
        <v>5.25</v>
      </c>
      <c r="K261" s="65"/>
      <c r="N261" s="65">
        <v>13.2</v>
      </c>
      <c r="R261" s="65"/>
      <c r="S261" s="65"/>
    </row>
    <row r="262" spans="1:30" x14ac:dyDescent="0.55000000000000004">
      <c r="A262" s="65">
        <v>272</v>
      </c>
      <c r="B262" s="65" t="s">
        <v>754</v>
      </c>
      <c r="C262" s="65" t="s">
        <v>599</v>
      </c>
      <c r="D262" s="65" t="s">
        <v>544</v>
      </c>
      <c r="E262" s="65" t="s">
        <v>889</v>
      </c>
      <c r="F262" s="65"/>
      <c r="H262" s="65"/>
      <c r="J262" s="65"/>
      <c r="K262" s="65"/>
      <c r="L262" s="65"/>
      <c r="M262" s="65"/>
      <c r="N262" s="65">
        <v>12.09</v>
      </c>
      <c r="O262" s="65"/>
      <c r="P262" s="65"/>
      <c r="Q262" s="65"/>
      <c r="R262" s="65"/>
      <c r="U262" s="65"/>
      <c r="V262" s="65">
        <v>54.33</v>
      </c>
    </row>
    <row r="263" spans="1:30" x14ac:dyDescent="0.55000000000000004">
      <c r="A263" s="65">
        <v>273</v>
      </c>
      <c r="B263" s="65" t="s">
        <v>754</v>
      </c>
      <c r="C263" s="65" t="s">
        <v>913</v>
      </c>
      <c r="D263" s="65" t="s">
        <v>544</v>
      </c>
      <c r="E263" s="65" t="s">
        <v>889</v>
      </c>
      <c r="F263" s="65"/>
      <c r="N263" s="65"/>
      <c r="O263" s="65">
        <v>15.1</v>
      </c>
      <c r="V263" s="65"/>
      <c r="W263" s="65">
        <v>66</v>
      </c>
      <c r="Z263" s="65"/>
      <c r="AA263" s="65"/>
      <c r="AB263" s="65"/>
      <c r="AC263" s="65"/>
      <c r="AD263" s="65"/>
    </row>
    <row r="264" spans="1:30" x14ac:dyDescent="0.55000000000000004">
      <c r="A264" s="65">
        <v>274</v>
      </c>
      <c r="B264" s="65" t="s">
        <v>591</v>
      </c>
      <c r="C264" s="65" t="s">
        <v>914</v>
      </c>
      <c r="D264" s="65" t="s">
        <v>547</v>
      </c>
      <c r="E264" s="65" t="s">
        <v>889</v>
      </c>
      <c r="F264" s="65"/>
      <c r="I264" s="65">
        <v>27</v>
      </c>
      <c r="K264" s="65"/>
      <c r="M264" s="65"/>
      <c r="R264" s="65"/>
      <c r="U264" s="65"/>
      <c r="V264" s="65"/>
      <c r="X264" s="65"/>
      <c r="Y264" s="65"/>
    </row>
    <row r="265" spans="1:30" x14ac:dyDescent="0.55000000000000004">
      <c r="A265" s="65">
        <v>275</v>
      </c>
      <c r="B265" s="65" t="s">
        <v>591</v>
      </c>
      <c r="C265" s="65" t="s">
        <v>846</v>
      </c>
      <c r="D265" s="65" t="s">
        <v>547</v>
      </c>
      <c r="E265" s="65" t="s">
        <v>889</v>
      </c>
      <c r="F265" s="65"/>
      <c r="N265" s="65">
        <v>12.5</v>
      </c>
      <c r="S265" s="65"/>
      <c r="T265" s="65"/>
      <c r="W265" s="65"/>
      <c r="X265" s="65"/>
      <c r="Y265" s="65"/>
    </row>
    <row r="266" spans="1:30" x14ac:dyDescent="0.55000000000000004">
      <c r="A266" s="65">
        <v>276</v>
      </c>
      <c r="B266" s="65" t="s">
        <v>915</v>
      </c>
      <c r="C266" s="65" t="s">
        <v>916</v>
      </c>
      <c r="D266" s="65" t="s">
        <v>544</v>
      </c>
      <c r="E266" s="65" t="s">
        <v>889</v>
      </c>
      <c r="F266" s="65"/>
      <c r="H266" s="65"/>
      <c r="I266" s="65"/>
      <c r="N266" s="65"/>
      <c r="O266" s="65"/>
      <c r="R266" s="65"/>
      <c r="T266" s="65"/>
      <c r="U266" s="65"/>
      <c r="X266" s="65"/>
      <c r="Y266" s="65"/>
      <c r="Z266" s="65"/>
      <c r="AA266" s="65"/>
      <c r="AB266" s="65" t="s">
        <v>553</v>
      </c>
      <c r="AC266" s="65"/>
      <c r="AD266" s="65"/>
    </row>
    <row r="267" spans="1:30" x14ac:dyDescent="0.55000000000000004">
      <c r="A267" s="65">
        <v>277</v>
      </c>
      <c r="B267" s="65" t="s">
        <v>912</v>
      </c>
      <c r="C267" s="65" t="s">
        <v>598</v>
      </c>
      <c r="D267" s="65" t="s">
        <v>544</v>
      </c>
      <c r="E267" s="65" t="s">
        <v>889</v>
      </c>
      <c r="F267" s="65"/>
      <c r="I267" s="65"/>
      <c r="L267" s="65">
        <v>0</v>
      </c>
      <c r="R267" s="65"/>
      <c r="S267" s="65"/>
      <c r="U267" s="65"/>
      <c r="V267" s="65">
        <v>0</v>
      </c>
    </row>
    <row r="268" spans="1:30" x14ac:dyDescent="0.55000000000000004">
      <c r="A268" s="65">
        <v>278</v>
      </c>
      <c r="B268" s="65" t="s">
        <v>917</v>
      </c>
      <c r="C268" s="65" t="s">
        <v>918</v>
      </c>
      <c r="D268" s="65" t="s">
        <v>547</v>
      </c>
      <c r="E268" s="65" t="s">
        <v>889</v>
      </c>
      <c r="F268" s="65"/>
      <c r="G268" s="65"/>
      <c r="H268" s="65"/>
      <c r="J268" s="65"/>
      <c r="K268" s="65"/>
      <c r="L268" s="65"/>
      <c r="M268" s="65"/>
      <c r="N268" s="65"/>
      <c r="O268" s="65"/>
      <c r="P268" s="65"/>
      <c r="Q268" s="65" t="s">
        <v>919</v>
      </c>
      <c r="R268" s="65"/>
      <c r="U268" s="65"/>
      <c r="W268" s="65"/>
    </row>
    <row r="269" spans="1:30" x14ac:dyDescent="0.55000000000000004">
      <c r="A269" s="65">
        <v>279</v>
      </c>
      <c r="B269" s="65" t="s">
        <v>594</v>
      </c>
      <c r="C269" s="65" t="s">
        <v>920</v>
      </c>
      <c r="D269" s="65" t="s">
        <v>547</v>
      </c>
      <c r="E269" s="65" t="s">
        <v>889</v>
      </c>
      <c r="F269" s="65"/>
      <c r="H269" s="65">
        <v>1.63</v>
      </c>
      <c r="K269" s="65"/>
      <c r="O269" s="65"/>
      <c r="R269" s="65"/>
      <c r="U269" s="65"/>
      <c r="X269" s="65"/>
      <c r="Y269" s="65"/>
    </row>
    <row r="270" spans="1:30" x14ac:dyDescent="0.55000000000000004">
      <c r="A270" s="65">
        <v>280</v>
      </c>
      <c r="B270" s="65" t="s">
        <v>596</v>
      </c>
      <c r="C270" s="65" t="s">
        <v>921</v>
      </c>
      <c r="D270" s="65" t="s">
        <v>547</v>
      </c>
      <c r="E270" s="65" t="s">
        <v>889</v>
      </c>
      <c r="F270" s="65"/>
      <c r="G270" s="65">
        <v>22.25</v>
      </c>
      <c r="N270" s="65"/>
      <c r="O270" s="65"/>
      <c r="R270" s="65"/>
      <c r="S270" s="65"/>
      <c r="Y270" s="65"/>
      <c r="Z270" s="65"/>
      <c r="AA270" s="65"/>
      <c r="AB270" s="65"/>
      <c r="AC270" s="65"/>
      <c r="AD270" s="65"/>
    </row>
    <row r="271" spans="1:30" x14ac:dyDescent="0.55000000000000004">
      <c r="A271" s="65">
        <v>281</v>
      </c>
      <c r="B271" s="65" t="s">
        <v>596</v>
      </c>
      <c r="C271" s="65" t="s">
        <v>922</v>
      </c>
      <c r="D271" s="65" t="s">
        <v>547</v>
      </c>
      <c r="E271" s="65" t="s">
        <v>889</v>
      </c>
      <c r="F271" s="65"/>
      <c r="G271" s="65"/>
      <c r="L271" s="65"/>
      <c r="O271" s="65"/>
      <c r="R271" s="65"/>
      <c r="S271" s="65"/>
      <c r="U271" s="65">
        <v>0</v>
      </c>
      <c r="Z271" s="65"/>
      <c r="AA271" s="65"/>
      <c r="AB271" s="65"/>
      <c r="AC271" s="65"/>
      <c r="AD271" s="65"/>
    </row>
    <row r="272" spans="1:30" x14ac:dyDescent="0.55000000000000004">
      <c r="A272" s="65">
        <v>282</v>
      </c>
      <c r="B272" s="65" t="s">
        <v>601</v>
      </c>
      <c r="C272" s="65" t="s">
        <v>551</v>
      </c>
      <c r="D272" s="65" t="s">
        <v>544</v>
      </c>
      <c r="E272" s="65" t="s">
        <v>889</v>
      </c>
      <c r="F272" s="65"/>
      <c r="M272" s="65">
        <v>0</v>
      </c>
      <c r="N272" s="65"/>
      <c r="Q272" s="65"/>
      <c r="R272" s="65"/>
      <c r="S272" s="65">
        <v>0</v>
      </c>
      <c r="U272" s="65"/>
    </row>
    <row r="273" spans="1:30" x14ac:dyDescent="0.55000000000000004">
      <c r="A273" s="65">
        <v>283</v>
      </c>
      <c r="B273" s="65" t="s">
        <v>601</v>
      </c>
      <c r="C273" s="65" t="s">
        <v>923</v>
      </c>
      <c r="D273" s="65" t="s">
        <v>544</v>
      </c>
      <c r="E273" s="65" t="s">
        <v>889</v>
      </c>
      <c r="F273" s="65"/>
      <c r="L273" s="65"/>
      <c r="O273" s="65"/>
      <c r="R273" s="65"/>
      <c r="S273" s="65"/>
      <c r="U273" s="65"/>
      <c r="V273" s="65">
        <v>0</v>
      </c>
      <c r="Y273" s="65"/>
    </row>
    <row r="274" spans="1:30" x14ac:dyDescent="0.55000000000000004">
      <c r="A274" s="65">
        <v>284</v>
      </c>
      <c r="B274" s="65" t="s">
        <v>560</v>
      </c>
      <c r="C274" s="65" t="s">
        <v>924</v>
      </c>
      <c r="D274" s="65" t="s">
        <v>544</v>
      </c>
      <c r="E274" s="65" t="s">
        <v>889</v>
      </c>
      <c r="F274" s="65">
        <v>0</v>
      </c>
      <c r="H274" s="65"/>
      <c r="L274" s="65"/>
      <c r="N274" s="65"/>
      <c r="O274" s="65"/>
      <c r="S274" s="65"/>
      <c r="X274" s="65"/>
      <c r="Y274" s="65"/>
    </row>
    <row r="275" spans="1:30" x14ac:dyDescent="0.55000000000000004">
      <c r="A275" s="65">
        <v>285</v>
      </c>
      <c r="B275" s="65" t="s">
        <v>560</v>
      </c>
      <c r="C275" s="65" t="s">
        <v>668</v>
      </c>
      <c r="D275" s="65" t="s">
        <v>544</v>
      </c>
      <c r="E275" s="65" t="s">
        <v>889</v>
      </c>
      <c r="F275" s="65"/>
      <c r="J275" s="65">
        <v>6.46</v>
      </c>
      <c r="N275" s="65">
        <v>11.3</v>
      </c>
      <c r="R275" s="65"/>
      <c r="T275" s="65"/>
      <c r="U275" s="65"/>
      <c r="V275" s="65"/>
      <c r="Y275" s="65"/>
      <c r="Z275" s="65"/>
      <c r="AA275" s="65"/>
      <c r="AB275" s="65"/>
      <c r="AC275" s="65"/>
      <c r="AD275" s="65"/>
    </row>
    <row r="276" spans="1:30" x14ac:dyDescent="0.55000000000000004">
      <c r="A276" s="65">
        <v>286</v>
      </c>
      <c r="B276" s="65" t="s">
        <v>560</v>
      </c>
      <c r="C276" s="65" t="s">
        <v>925</v>
      </c>
      <c r="D276" s="65" t="s">
        <v>544</v>
      </c>
      <c r="E276" s="65" t="s">
        <v>889</v>
      </c>
      <c r="F276" s="65"/>
      <c r="H276" s="65"/>
      <c r="P276" s="65"/>
      <c r="Q276" s="65"/>
      <c r="R276" s="65"/>
      <c r="S276" s="65"/>
      <c r="T276" s="65"/>
      <c r="U276" s="65"/>
      <c r="AB276" s="65" t="s">
        <v>926</v>
      </c>
    </row>
    <row r="277" spans="1:30" x14ac:dyDescent="0.55000000000000004">
      <c r="A277" s="65">
        <v>287</v>
      </c>
      <c r="B277" s="65" t="s">
        <v>510</v>
      </c>
      <c r="C277" s="65" t="s">
        <v>927</v>
      </c>
      <c r="D277" s="65" t="s">
        <v>547</v>
      </c>
      <c r="E277" s="65" t="s">
        <v>889</v>
      </c>
      <c r="F277" s="65"/>
      <c r="H277" s="65">
        <v>1.5</v>
      </c>
      <c r="I277" s="65"/>
      <c r="M277" s="65"/>
      <c r="O277" s="65"/>
      <c r="Q277" s="65"/>
      <c r="R277" s="65"/>
      <c r="S277" s="65"/>
      <c r="U277" s="65"/>
    </row>
    <row r="278" spans="1:30" x14ac:dyDescent="0.55000000000000004">
      <c r="A278" s="65">
        <v>288</v>
      </c>
      <c r="B278" s="65" t="s">
        <v>776</v>
      </c>
      <c r="C278" s="65" t="s">
        <v>681</v>
      </c>
      <c r="D278" s="65" t="s">
        <v>547</v>
      </c>
      <c r="E278" s="65" t="s">
        <v>889</v>
      </c>
      <c r="F278" s="65"/>
      <c r="J278" s="65"/>
      <c r="N278" s="65"/>
      <c r="Q278" s="65" t="s">
        <v>928</v>
      </c>
      <c r="R278" s="65"/>
      <c r="S278" s="65"/>
      <c r="AB278" s="65" t="s">
        <v>929</v>
      </c>
    </row>
    <row r="279" spans="1:30" x14ac:dyDescent="0.55000000000000004">
      <c r="A279" s="65">
        <v>289</v>
      </c>
      <c r="B279" s="65" t="s">
        <v>780</v>
      </c>
      <c r="C279" s="65" t="s">
        <v>930</v>
      </c>
      <c r="D279" s="65" t="s">
        <v>547</v>
      </c>
      <c r="E279" s="65" t="s">
        <v>889</v>
      </c>
      <c r="F279" s="65"/>
      <c r="G279" s="65"/>
      <c r="R279" s="65"/>
      <c r="S279" s="65">
        <v>0</v>
      </c>
      <c r="U279" s="65"/>
      <c r="V279" s="65"/>
      <c r="W279" s="65"/>
      <c r="X279" s="65"/>
    </row>
    <row r="280" spans="1:30" x14ac:dyDescent="0.55000000000000004">
      <c r="A280" s="65">
        <v>290</v>
      </c>
      <c r="B280" s="65" t="s">
        <v>612</v>
      </c>
      <c r="C280" s="65" t="s">
        <v>931</v>
      </c>
      <c r="D280" s="65" t="s">
        <v>544</v>
      </c>
      <c r="E280" s="65" t="s">
        <v>889</v>
      </c>
      <c r="F280" s="65"/>
      <c r="L280" s="65"/>
      <c r="R280" s="65"/>
      <c r="S280" s="65"/>
      <c r="V280" s="65">
        <v>52.11</v>
      </c>
      <c r="Z280" s="65"/>
      <c r="AA280" s="65"/>
      <c r="AB280" s="65"/>
      <c r="AC280" s="65"/>
      <c r="AD280" s="65"/>
    </row>
    <row r="281" spans="1:30" x14ac:dyDescent="0.55000000000000004">
      <c r="A281" s="65">
        <v>291</v>
      </c>
      <c r="B281" s="65" t="s">
        <v>617</v>
      </c>
      <c r="C281" s="65" t="s">
        <v>932</v>
      </c>
      <c r="D281" s="65" t="s">
        <v>544</v>
      </c>
      <c r="E281" s="65" t="s">
        <v>889</v>
      </c>
      <c r="F281" s="65"/>
      <c r="J281" s="65"/>
      <c r="K281" s="65">
        <v>0</v>
      </c>
      <c r="L281" s="65"/>
      <c r="O281" s="65">
        <v>0</v>
      </c>
      <c r="R281" s="65"/>
      <c r="S281" s="65"/>
      <c r="W281" s="65"/>
      <c r="Y281" s="65"/>
    </row>
    <row r="282" spans="1:30" x14ac:dyDescent="0.55000000000000004">
      <c r="A282" s="65">
        <v>292</v>
      </c>
      <c r="B282" s="65" t="s">
        <v>786</v>
      </c>
      <c r="C282" s="65" t="s">
        <v>933</v>
      </c>
      <c r="D282" s="65" t="s">
        <v>544</v>
      </c>
      <c r="E282" s="65" t="s">
        <v>889</v>
      </c>
      <c r="F282" s="65"/>
      <c r="H282" s="65"/>
      <c r="I282" s="65"/>
      <c r="O282" s="65"/>
      <c r="Q282" s="65" t="s">
        <v>934</v>
      </c>
      <c r="R282" s="65"/>
      <c r="S282" s="65"/>
      <c r="T282" s="65"/>
      <c r="U282" s="65"/>
      <c r="Z282" s="65"/>
      <c r="AA282" s="65"/>
      <c r="AB282" s="65"/>
      <c r="AC282" s="65"/>
      <c r="AD282" s="65"/>
    </row>
    <row r="283" spans="1:30" x14ac:dyDescent="0.55000000000000004">
      <c r="A283" s="65">
        <v>293</v>
      </c>
      <c r="B283" s="65" t="s">
        <v>620</v>
      </c>
      <c r="C283" s="65" t="s">
        <v>748</v>
      </c>
      <c r="D283" s="65" t="s">
        <v>547</v>
      </c>
      <c r="E283" s="65" t="s">
        <v>889</v>
      </c>
      <c r="F283" s="65"/>
      <c r="G283" s="65"/>
      <c r="I283" s="65"/>
      <c r="L283" s="65"/>
      <c r="N283" s="65"/>
      <c r="O283" s="65"/>
      <c r="Q283" s="65" t="s">
        <v>553</v>
      </c>
      <c r="R283" s="65"/>
      <c r="S283" s="65"/>
    </row>
    <row r="284" spans="1:30" x14ac:dyDescent="0.55000000000000004">
      <c r="A284" s="65">
        <v>294</v>
      </c>
      <c r="B284" s="65" t="s">
        <v>935</v>
      </c>
      <c r="C284" s="65" t="s">
        <v>936</v>
      </c>
      <c r="D284" s="65" t="s">
        <v>544</v>
      </c>
      <c r="E284" s="65" t="s">
        <v>889</v>
      </c>
      <c r="F284" s="65"/>
      <c r="K284" s="65"/>
      <c r="M284" s="65"/>
      <c r="N284" s="65"/>
      <c r="O284" s="65">
        <v>0</v>
      </c>
      <c r="R284" s="65"/>
      <c r="T284" s="65"/>
      <c r="U284" s="65"/>
      <c r="V284" s="65">
        <v>0</v>
      </c>
      <c r="Y284" s="65"/>
      <c r="Z284" s="65"/>
      <c r="AA284" s="65"/>
      <c r="AB284" s="65"/>
      <c r="AC284" s="65"/>
      <c r="AD284" s="65"/>
    </row>
    <row r="285" spans="1:30" x14ac:dyDescent="0.55000000000000004">
      <c r="A285" s="65">
        <v>295</v>
      </c>
      <c r="B285" s="65" t="s">
        <v>794</v>
      </c>
      <c r="C285" s="65" t="s">
        <v>515</v>
      </c>
      <c r="D285" s="65" t="s">
        <v>544</v>
      </c>
      <c r="E285" s="65" t="s">
        <v>889</v>
      </c>
      <c r="F285" s="65"/>
      <c r="G285" s="65">
        <v>24.04</v>
      </c>
      <c r="H285" s="65"/>
      <c r="I285" s="65"/>
      <c r="J285" s="65"/>
      <c r="L285" s="65">
        <v>9.66</v>
      </c>
      <c r="N285" s="65"/>
      <c r="Q285" s="65"/>
      <c r="T285" s="65"/>
      <c r="U285" s="65"/>
      <c r="V285" s="65"/>
    </row>
    <row r="286" spans="1:30" x14ac:dyDescent="0.55000000000000004">
      <c r="A286" s="65">
        <v>296</v>
      </c>
      <c r="B286" s="65" t="s">
        <v>794</v>
      </c>
      <c r="C286" s="65" t="s">
        <v>937</v>
      </c>
      <c r="D286" s="65" t="s">
        <v>544</v>
      </c>
      <c r="E286" s="65" t="s">
        <v>889</v>
      </c>
      <c r="F286" s="65"/>
      <c r="G286" s="65"/>
      <c r="H286" s="65"/>
      <c r="I286" s="65"/>
      <c r="J286" s="65"/>
      <c r="K286" s="65"/>
      <c r="L286" s="65"/>
      <c r="M286" s="65"/>
      <c r="N286" s="65">
        <v>12</v>
      </c>
      <c r="Q286" s="65"/>
      <c r="S286" s="65">
        <v>23.35</v>
      </c>
      <c r="U286" s="65"/>
      <c r="Z286" s="65"/>
      <c r="AA286" s="65"/>
      <c r="AB286" s="65"/>
      <c r="AC286" s="65"/>
      <c r="AD286" s="65"/>
    </row>
    <row r="287" spans="1:30" x14ac:dyDescent="0.55000000000000004">
      <c r="A287" s="65">
        <v>297</v>
      </c>
      <c r="B287" s="65" t="s">
        <v>624</v>
      </c>
      <c r="C287" s="65" t="s">
        <v>938</v>
      </c>
      <c r="D287" s="65" t="s">
        <v>544</v>
      </c>
      <c r="E287" s="65" t="s">
        <v>889</v>
      </c>
      <c r="F287" s="65">
        <v>34.979999999999997</v>
      </c>
      <c r="J287" s="65"/>
      <c r="K287" s="65"/>
      <c r="L287" s="65">
        <v>11.48</v>
      </c>
      <c r="R287" s="65"/>
      <c r="U287" s="65"/>
      <c r="W287" s="65"/>
      <c r="X287" s="65"/>
      <c r="Y287" s="65"/>
      <c r="Z287" s="65"/>
      <c r="AA287" s="65"/>
      <c r="AB287" s="65"/>
      <c r="AC287" s="65"/>
      <c r="AD287" s="65"/>
    </row>
    <row r="288" spans="1:30" x14ac:dyDescent="0.55000000000000004">
      <c r="A288" s="65">
        <v>298</v>
      </c>
      <c r="B288" s="65" t="s">
        <v>627</v>
      </c>
      <c r="C288" s="65" t="s">
        <v>939</v>
      </c>
      <c r="D288" s="65" t="s">
        <v>544</v>
      </c>
      <c r="E288" s="65" t="s">
        <v>889</v>
      </c>
      <c r="F288" s="65"/>
      <c r="G288" s="65"/>
      <c r="Q288" s="65"/>
      <c r="S288" s="65">
        <v>27</v>
      </c>
      <c r="U288" s="65"/>
      <c r="V288" s="65">
        <v>61.3</v>
      </c>
      <c r="Z288" s="65"/>
      <c r="AA288" s="65"/>
      <c r="AB288" s="65"/>
      <c r="AC288" s="65"/>
      <c r="AD288" s="65"/>
    </row>
    <row r="289" spans="1:30" x14ac:dyDescent="0.55000000000000004">
      <c r="A289" s="65">
        <v>299</v>
      </c>
      <c r="B289" s="65" t="s">
        <v>940</v>
      </c>
      <c r="C289" s="65" t="s">
        <v>941</v>
      </c>
      <c r="D289" s="65" t="s">
        <v>544</v>
      </c>
      <c r="E289" s="65" t="s">
        <v>889</v>
      </c>
      <c r="F289" s="65"/>
      <c r="H289" s="65"/>
      <c r="I289" s="65"/>
      <c r="J289" s="65">
        <v>0</v>
      </c>
      <c r="K289" s="65"/>
      <c r="L289" s="65"/>
      <c r="M289" s="65"/>
      <c r="N289" s="65"/>
      <c r="O289" s="65"/>
      <c r="R289" s="65"/>
      <c r="S289" s="65">
        <v>0</v>
      </c>
      <c r="T289" s="65"/>
      <c r="U289" s="65"/>
    </row>
    <row r="290" spans="1:30" x14ac:dyDescent="0.55000000000000004">
      <c r="A290" s="65">
        <v>300</v>
      </c>
      <c r="B290" s="65" t="s">
        <v>942</v>
      </c>
      <c r="C290" s="65" t="s">
        <v>571</v>
      </c>
      <c r="D290" s="65" t="s">
        <v>547</v>
      </c>
      <c r="E290" s="65" t="s">
        <v>889</v>
      </c>
      <c r="F290" s="65"/>
      <c r="H290" s="65">
        <v>1.55</v>
      </c>
      <c r="N290" s="65"/>
      <c r="R290" s="65"/>
      <c r="S290" s="65"/>
      <c r="AD290" s="65">
        <v>12.09</v>
      </c>
    </row>
    <row r="291" spans="1:30" x14ac:dyDescent="0.55000000000000004">
      <c r="A291" s="65">
        <v>301</v>
      </c>
      <c r="B291" s="65" t="s">
        <v>943</v>
      </c>
      <c r="C291" s="65" t="s">
        <v>598</v>
      </c>
      <c r="D291" s="65" t="s">
        <v>547</v>
      </c>
      <c r="E291" s="65" t="s">
        <v>889</v>
      </c>
      <c r="F291" s="65"/>
      <c r="G291" s="65"/>
      <c r="H291" s="65"/>
      <c r="I291" s="65">
        <v>32.67</v>
      </c>
      <c r="J291" s="65"/>
      <c r="K291" s="65"/>
      <c r="M291" s="65"/>
      <c r="P291" s="65"/>
      <c r="R291" s="65"/>
      <c r="T291" s="65"/>
      <c r="V291" s="65"/>
      <c r="Y291" s="65"/>
    </row>
    <row r="292" spans="1:30" x14ac:dyDescent="0.55000000000000004">
      <c r="A292" s="65">
        <v>302</v>
      </c>
      <c r="B292" s="65" t="s">
        <v>810</v>
      </c>
      <c r="C292" s="65" t="s">
        <v>944</v>
      </c>
      <c r="D292" s="65" t="s">
        <v>547</v>
      </c>
      <c r="E292" s="65" t="s">
        <v>889</v>
      </c>
      <c r="F292" s="65"/>
      <c r="G292" s="65">
        <v>0</v>
      </c>
      <c r="H292" s="65"/>
      <c r="I292" s="65"/>
      <c r="J292" s="65"/>
      <c r="K292" s="65"/>
      <c r="L292" s="65">
        <v>0</v>
      </c>
      <c r="M292" s="65"/>
      <c r="N292" s="65"/>
      <c r="P292" s="65"/>
      <c r="R292" s="65"/>
      <c r="V292" s="65"/>
      <c r="X292" s="65"/>
    </row>
    <row r="293" spans="1:30" x14ac:dyDescent="0.55000000000000004">
      <c r="A293" s="65">
        <v>303</v>
      </c>
      <c r="B293" s="65" t="s">
        <v>821</v>
      </c>
      <c r="C293" s="65" t="s">
        <v>945</v>
      </c>
      <c r="D293" s="65" t="s">
        <v>547</v>
      </c>
      <c r="E293" s="65" t="s">
        <v>889</v>
      </c>
      <c r="F293" s="65"/>
      <c r="I293" s="65"/>
      <c r="J293" s="65"/>
      <c r="L293" s="65">
        <v>0</v>
      </c>
      <c r="M293" s="65">
        <v>0</v>
      </c>
      <c r="R293" s="65"/>
      <c r="T293" s="65"/>
      <c r="U293" s="65"/>
      <c r="W293" s="65"/>
      <c r="X293" s="65"/>
      <c r="Z293" s="65"/>
      <c r="AA293" s="65"/>
      <c r="AB293" s="65"/>
      <c r="AC293" s="65"/>
      <c r="AD293" s="65"/>
    </row>
    <row r="294" spans="1:30" x14ac:dyDescent="0.55000000000000004">
      <c r="A294" s="65">
        <v>304</v>
      </c>
      <c r="B294" s="65" t="s">
        <v>821</v>
      </c>
      <c r="C294" s="65" t="s">
        <v>946</v>
      </c>
      <c r="D294" s="65" t="s">
        <v>547</v>
      </c>
      <c r="E294" s="65" t="s">
        <v>889</v>
      </c>
      <c r="F294" s="65"/>
      <c r="M294" s="65">
        <v>0</v>
      </c>
      <c r="Q294" s="65"/>
      <c r="R294" s="65"/>
      <c r="U294" s="65"/>
      <c r="Z294" s="65"/>
      <c r="AA294" s="65"/>
      <c r="AB294" s="65" t="s">
        <v>553</v>
      </c>
      <c r="AC294" s="65"/>
      <c r="AD294" s="65"/>
    </row>
    <row r="295" spans="1:30" x14ac:dyDescent="0.55000000000000004">
      <c r="A295" s="65">
        <v>305</v>
      </c>
      <c r="B295" s="65" t="s">
        <v>826</v>
      </c>
      <c r="C295" s="65" t="s">
        <v>947</v>
      </c>
      <c r="D295" s="65" t="s">
        <v>544</v>
      </c>
      <c r="E295" s="65" t="s">
        <v>889</v>
      </c>
      <c r="F295" s="65"/>
      <c r="H295" s="65"/>
      <c r="I295" s="65"/>
      <c r="J295" s="65">
        <v>5.86</v>
      </c>
      <c r="K295" s="65"/>
      <c r="L295" s="65"/>
      <c r="N295" s="65">
        <v>11.7</v>
      </c>
      <c r="O295" s="65"/>
      <c r="S295" s="65"/>
      <c r="U295" s="65"/>
      <c r="Z295" s="65"/>
      <c r="AA295" s="65"/>
      <c r="AB295" s="65"/>
      <c r="AC295" s="65"/>
      <c r="AD295" s="65"/>
    </row>
    <row r="296" spans="1:30" x14ac:dyDescent="0.55000000000000004">
      <c r="A296" s="65">
        <v>306</v>
      </c>
      <c r="B296" s="65" t="s">
        <v>948</v>
      </c>
      <c r="C296" s="65" t="s">
        <v>949</v>
      </c>
      <c r="D296" s="65" t="s">
        <v>544</v>
      </c>
      <c r="E296" s="65" t="s">
        <v>889</v>
      </c>
      <c r="F296" s="65"/>
      <c r="R296" s="65"/>
      <c r="S296" s="65"/>
      <c r="U296" s="65"/>
      <c r="W296" s="65"/>
      <c r="AB296" s="65" t="s">
        <v>950</v>
      </c>
    </row>
    <row r="297" spans="1:30" x14ac:dyDescent="0.55000000000000004">
      <c r="A297" s="65">
        <v>307</v>
      </c>
      <c r="B297" s="65" t="s">
        <v>644</v>
      </c>
      <c r="C297" s="65" t="s">
        <v>951</v>
      </c>
      <c r="D297" s="65" t="s">
        <v>544</v>
      </c>
      <c r="E297" s="65" t="s">
        <v>889</v>
      </c>
      <c r="F297" s="65"/>
      <c r="O297" s="65"/>
      <c r="Q297" s="65"/>
      <c r="R297" s="65"/>
      <c r="W297" s="65"/>
      <c r="AB297" s="65" t="s">
        <v>553</v>
      </c>
    </row>
    <row r="298" spans="1:30" x14ac:dyDescent="0.55000000000000004">
      <c r="A298" s="65">
        <v>308</v>
      </c>
      <c r="B298" s="65" t="s">
        <v>952</v>
      </c>
      <c r="C298" s="65" t="s">
        <v>953</v>
      </c>
      <c r="D298" s="65" t="s">
        <v>547</v>
      </c>
      <c r="E298" s="65" t="s">
        <v>889</v>
      </c>
      <c r="F298" s="65"/>
      <c r="I298" s="65"/>
      <c r="M298" s="65"/>
      <c r="N298" s="65">
        <v>12.53</v>
      </c>
      <c r="P298" s="65"/>
      <c r="R298" s="65"/>
      <c r="S298" s="65">
        <v>26.8</v>
      </c>
      <c r="V298" s="65"/>
      <c r="W298" s="65"/>
      <c r="X298" s="65"/>
    </row>
    <row r="299" spans="1:30" x14ac:dyDescent="0.55000000000000004">
      <c r="A299" s="65">
        <v>309</v>
      </c>
      <c r="B299" s="65" t="s">
        <v>646</v>
      </c>
      <c r="C299" s="65" t="s">
        <v>954</v>
      </c>
      <c r="D299" s="65" t="s">
        <v>547</v>
      </c>
      <c r="E299" s="65" t="s">
        <v>889</v>
      </c>
      <c r="F299" s="65"/>
      <c r="G299" s="65">
        <v>0</v>
      </c>
      <c r="H299" s="65"/>
      <c r="I299" s="65">
        <v>36.700000000000003</v>
      </c>
      <c r="J299" s="65"/>
      <c r="K299" s="65"/>
      <c r="L299" s="65"/>
      <c r="M299" s="65"/>
      <c r="N299" s="65"/>
      <c r="O299" s="65"/>
      <c r="Q299" s="65"/>
      <c r="R299" s="65"/>
      <c r="U299" s="65"/>
      <c r="W299" s="65"/>
    </row>
    <row r="300" spans="1:30" x14ac:dyDescent="0.55000000000000004">
      <c r="A300" s="65">
        <v>310</v>
      </c>
      <c r="B300" s="65" t="s">
        <v>691</v>
      </c>
      <c r="C300" s="65" t="s">
        <v>955</v>
      </c>
      <c r="D300" s="65" t="s">
        <v>544</v>
      </c>
      <c r="E300" s="65" t="s">
        <v>889</v>
      </c>
      <c r="F300" s="65"/>
      <c r="G300" s="65"/>
      <c r="H300" s="65"/>
      <c r="I300" s="65"/>
      <c r="J300" s="65">
        <v>5.05</v>
      </c>
      <c r="K300" s="65"/>
      <c r="L300" s="65"/>
      <c r="M300" s="65"/>
      <c r="N300" s="65"/>
      <c r="O300" s="65"/>
      <c r="Q300" s="65"/>
      <c r="R300" s="65"/>
      <c r="V300" s="65"/>
    </row>
    <row r="301" spans="1:30" x14ac:dyDescent="0.55000000000000004">
      <c r="A301" s="65">
        <v>311</v>
      </c>
      <c r="B301" s="65" t="s">
        <v>691</v>
      </c>
      <c r="C301" s="65" t="s">
        <v>838</v>
      </c>
      <c r="D301" s="65" t="s">
        <v>544</v>
      </c>
      <c r="E301" s="65" t="s">
        <v>889</v>
      </c>
      <c r="F301" s="65"/>
      <c r="G301" s="65"/>
      <c r="N301" s="65"/>
      <c r="Q301" s="65"/>
      <c r="R301" s="65"/>
      <c r="T301" s="65">
        <v>0</v>
      </c>
      <c r="U301" s="65"/>
      <c r="Y301" s="65"/>
    </row>
    <row r="302" spans="1:30" x14ac:dyDescent="0.55000000000000004">
      <c r="A302" s="65">
        <v>312</v>
      </c>
      <c r="B302" s="65" t="s">
        <v>843</v>
      </c>
      <c r="C302" s="65" t="s">
        <v>956</v>
      </c>
      <c r="D302" s="65" t="s">
        <v>547</v>
      </c>
      <c r="E302" s="65" t="s">
        <v>889</v>
      </c>
      <c r="F302" s="65"/>
      <c r="Q302" s="65"/>
      <c r="R302" s="65"/>
      <c r="S302" s="65"/>
      <c r="T302" s="65"/>
      <c r="U302" s="65"/>
      <c r="Z302" s="65"/>
      <c r="AA302" s="65"/>
      <c r="AB302" s="65" t="s">
        <v>957</v>
      </c>
      <c r="AC302" s="65"/>
      <c r="AD302" s="65"/>
    </row>
    <row r="303" spans="1:30" x14ac:dyDescent="0.55000000000000004">
      <c r="A303" s="65">
        <v>313</v>
      </c>
      <c r="B303" s="65" t="s">
        <v>958</v>
      </c>
      <c r="C303" s="65" t="s">
        <v>959</v>
      </c>
      <c r="D303" s="65" t="s">
        <v>544</v>
      </c>
      <c r="E303" s="65" t="s">
        <v>889</v>
      </c>
      <c r="F303" s="65"/>
      <c r="H303" s="65">
        <v>1.88</v>
      </c>
      <c r="I303" s="65"/>
      <c r="K303" s="65"/>
      <c r="Q303" s="65"/>
      <c r="R303" s="65"/>
      <c r="S303" s="65">
        <v>23.13</v>
      </c>
      <c r="T303" s="65"/>
      <c r="U303" s="65"/>
    </row>
    <row r="304" spans="1:30" x14ac:dyDescent="0.55000000000000004">
      <c r="A304" s="65">
        <v>314</v>
      </c>
      <c r="B304" s="65" t="s">
        <v>850</v>
      </c>
      <c r="C304" s="65" t="s">
        <v>960</v>
      </c>
      <c r="D304" s="65" t="s">
        <v>544</v>
      </c>
      <c r="E304" s="65" t="s">
        <v>889</v>
      </c>
      <c r="F304" s="65"/>
      <c r="H304" s="65"/>
      <c r="I304" s="65">
        <v>0</v>
      </c>
      <c r="K304" s="65"/>
      <c r="M304" s="65"/>
      <c r="O304" s="65"/>
      <c r="P304" s="65"/>
      <c r="R304" s="65"/>
      <c r="U304" s="65"/>
      <c r="W304" s="65"/>
      <c r="Y304" s="65"/>
    </row>
    <row r="305" spans="1:30" x14ac:dyDescent="0.55000000000000004">
      <c r="A305" s="65">
        <v>315</v>
      </c>
      <c r="B305" s="65" t="s">
        <v>961</v>
      </c>
      <c r="C305" s="65" t="s">
        <v>962</v>
      </c>
      <c r="D305" s="65" t="s">
        <v>544</v>
      </c>
      <c r="E305" s="65" t="s">
        <v>889</v>
      </c>
      <c r="F305" s="65"/>
      <c r="G305" s="65"/>
      <c r="H305" s="65"/>
      <c r="I305" s="65">
        <v>0</v>
      </c>
      <c r="K305" s="65"/>
      <c r="R305" s="65"/>
      <c r="T305" s="65"/>
      <c r="V305" s="65"/>
      <c r="X305" s="65"/>
      <c r="Y305" s="65"/>
      <c r="Z305" s="65"/>
      <c r="AA305" s="65"/>
      <c r="AB305" s="65"/>
      <c r="AC305" s="65"/>
      <c r="AD305" s="65"/>
    </row>
    <row r="306" spans="1:30" x14ac:dyDescent="0.55000000000000004">
      <c r="A306" s="65">
        <v>316</v>
      </c>
      <c r="B306" s="65" t="s">
        <v>695</v>
      </c>
      <c r="C306" s="65" t="s">
        <v>574</v>
      </c>
      <c r="D306" s="65" t="s">
        <v>547</v>
      </c>
      <c r="E306" s="65" t="s">
        <v>889</v>
      </c>
      <c r="F306" s="65"/>
      <c r="I306" s="65"/>
      <c r="Q306" s="65" t="s">
        <v>751</v>
      </c>
      <c r="S306" s="65"/>
      <c r="U306" s="65"/>
      <c r="X306" s="65"/>
      <c r="Y306" s="65"/>
    </row>
    <row r="307" spans="1:30" x14ac:dyDescent="0.55000000000000004">
      <c r="A307" s="65">
        <v>317</v>
      </c>
      <c r="B307" s="65" t="s">
        <v>852</v>
      </c>
      <c r="C307" s="65" t="s">
        <v>963</v>
      </c>
      <c r="D307" s="65" t="s">
        <v>547</v>
      </c>
      <c r="E307" s="65" t="s">
        <v>889</v>
      </c>
      <c r="F307" s="65"/>
      <c r="K307" s="65"/>
      <c r="R307" s="65"/>
      <c r="S307" s="65">
        <v>0</v>
      </c>
      <c r="T307" s="65"/>
      <c r="U307" s="65"/>
      <c r="X307" s="65"/>
      <c r="AB307" s="65" t="s">
        <v>553</v>
      </c>
    </row>
    <row r="308" spans="1:30" x14ac:dyDescent="0.55000000000000004">
      <c r="A308" s="65">
        <v>318</v>
      </c>
      <c r="B308" s="65" t="s">
        <v>657</v>
      </c>
      <c r="C308" s="65" t="s">
        <v>964</v>
      </c>
      <c r="D308" s="65" t="s">
        <v>544</v>
      </c>
      <c r="E308" s="65" t="s">
        <v>889</v>
      </c>
      <c r="F308" s="65"/>
      <c r="I308" s="65">
        <v>50.65</v>
      </c>
      <c r="M308" s="65"/>
      <c r="O308" s="65"/>
      <c r="Q308" s="65"/>
      <c r="R308" s="65"/>
      <c r="T308" s="65"/>
      <c r="W308" s="65"/>
    </row>
    <row r="309" spans="1:30" x14ac:dyDescent="0.55000000000000004">
      <c r="A309" s="65">
        <v>319</v>
      </c>
      <c r="B309" s="65" t="s">
        <v>657</v>
      </c>
      <c r="C309" s="65" t="s">
        <v>696</v>
      </c>
      <c r="D309" s="65" t="s">
        <v>544</v>
      </c>
      <c r="E309" s="65" t="s">
        <v>889</v>
      </c>
      <c r="F309" s="65"/>
      <c r="H309" s="65"/>
      <c r="J309" s="65"/>
      <c r="K309" s="65"/>
      <c r="L309" s="65"/>
      <c r="M309" s="65">
        <v>0</v>
      </c>
      <c r="N309" s="65"/>
      <c r="Q309" s="65"/>
      <c r="S309" s="65">
        <v>0</v>
      </c>
      <c r="W309" s="65"/>
    </row>
    <row r="310" spans="1:30" x14ac:dyDescent="0.55000000000000004">
      <c r="A310" s="65">
        <v>320</v>
      </c>
      <c r="B310" s="65" t="s">
        <v>657</v>
      </c>
      <c r="C310" s="65" t="s">
        <v>913</v>
      </c>
      <c r="D310" s="65" t="s">
        <v>544</v>
      </c>
      <c r="E310" s="65" t="s">
        <v>889</v>
      </c>
      <c r="F310" s="65"/>
      <c r="N310" s="65"/>
      <c r="R310" s="65"/>
      <c r="S310" s="65"/>
      <c r="V310" s="65">
        <v>53.69</v>
      </c>
      <c r="Y310" s="65"/>
      <c r="AB310" s="65" t="s">
        <v>965</v>
      </c>
    </row>
    <row r="311" spans="1:30" x14ac:dyDescent="0.55000000000000004">
      <c r="A311" s="65">
        <v>321</v>
      </c>
      <c r="B311" s="65" t="s">
        <v>966</v>
      </c>
      <c r="C311" s="65" t="s">
        <v>967</v>
      </c>
      <c r="D311" s="65" t="s">
        <v>544</v>
      </c>
      <c r="E311" s="65" t="s">
        <v>889</v>
      </c>
      <c r="F311" s="65"/>
      <c r="I311" s="65"/>
      <c r="Q311" s="65" t="s">
        <v>553</v>
      </c>
      <c r="R311" s="65"/>
      <c r="U311" s="65"/>
      <c r="Y311" s="65"/>
    </row>
    <row r="312" spans="1:30" x14ac:dyDescent="0.55000000000000004">
      <c r="A312" s="65">
        <v>322</v>
      </c>
      <c r="B312" s="65" t="s">
        <v>968</v>
      </c>
      <c r="C312" s="65" t="s">
        <v>969</v>
      </c>
      <c r="D312" s="65" t="s">
        <v>544</v>
      </c>
      <c r="E312" s="65" t="s">
        <v>889</v>
      </c>
      <c r="F312" s="65"/>
      <c r="L312" s="65">
        <v>0</v>
      </c>
      <c r="Q312" s="65"/>
      <c r="R312" s="65"/>
      <c r="S312" s="65"/>
      <c r="T312" s="65"/>
      <c r="U312" s="65"/>
      <c r="W312" s="65"/>
    </row>
    <row r="313" spans="1:30" x14ac:dyDescent="0.55000000000000004">
      <c r="A313" s="65">
        <v>323</v>
      </c>
      <c r="B313" s="65" t="s">
        <v>970</v>
      </c>
      <c r="C313" s="65" t="s">
        <v>971</v>
      </c>
      <c r="D313" s="65" t="s">
        <v>547</v>
      </c>
      <c r="E313" s="65" t="s">
        <v>889</v>
      </c>
      <c r="F313" s="65"/>
      <c r="H313" s="65"/>
      <c r="I313" s="65"/>
      <c r="J313" s="65">
        <v>5</v>
      </c>
      <c r="K313" s="65"/>
      <c r="L313" s="65"/>
      <c r="M313" s="65"/>
      <c r="P313" s="65"/>
      <c r="Q313" s="65"/>
      <c r="Z313" s="65"/>
      <c r="AA313" s="65"/>
      <c r="AB313" s="65"/>
      <c r="AC313" s="65"/>
      <c r="AD313" s="65">
        <v>12.05</v>
      </c>
    </row>
    <row r="314" spans="1:30" x14ac:dyDescent="0.55000000000000004">
      <c r="A314" s="65">
        <v>324</v>
      </c>
      <c r="B314" s="65" t="s">
        <v>747</v>
      </c>
      <c r="C314" s="65" t="s">
        <v>972</v>
      </c>
      <c r="D314" s="65" t="s">
        <v>544</v>
      </c>
      <c r="E314" s="65" t="s">
        <v>889</v>
      </c>
      <c r="F314" s="65"/>
      <c r="K314" s="65"/>
      <c r="N314" s="65">
        <v>11.4</v>
      </c>
      <c r="R314" s="65"/>
      <c r="S314" s="65">
        <v>23.3</v>
      </c>
      <c r="W314" s="65"/>
      <c r="X314" s="65"/>
      <c r="Y314" s="65"/>
      <c r="Z314" s="65"/>
      <c r="AA314" s="65"/>
      <c r="AB314" s="65"/>
      <c r="AC314" s="65"/>
      <c r="AD314" s="65"/>
    </row>
    <row r="315" spans="1:30" x14ac:dyDescent="0.55000000000000004">
      <c r="A315" s="65">
        <v>325</v>
      </c>
      <c r="B315" s="65" t="s">
        <v>747</v>
      </c>
      <c r="C315" s="65" t="s">
        <v>602</v>
      </c>
      <c r="D315" s="65" t="s">
        <v>544</v>
      </c>
      <c r="E315" s="65" t="s">
        <v>889</v>
      </c>
      <c r="F315" s="65"/>
      <c r="K315" s="65"/>
      <c r="O315" s="65"/>
      <c r="Q315" s="65" t="s">
        <v>973</v>
      </c>
      <c r="R315" s="65"/>
      <c r="T315" s="65"/>
      <c r="U315" s="65"/>
      <c r="W315" s="65"/>
      <c r="X315" s="65"/>
    </row>
    <row r="316" spans="1:30" x14ac:dyDescent="0.55000000000000004">
      <c r="A316" s="65">
        <v>326</v>
      </c>
      <c r="B316" s="65" t="s">
        <v>875</v>
      </c>
      <c r="C316" s="65" t="s">
        <v>1127</v>
      </c>
      <c r="D316" s="65" t="s">
        <v>544</v>
      </c>
      <c r="E316" s="65" t="s">
        <v>889</v>
      </c>
      <c r="F316" s="65"/>
      <c r="H316" s="66">
        <v>1.85</v>
      </c>
      <c r="K316" s="65"/>
      <c r="O316" s="65"/>
      <c r="Q316" s="65"/>
      <c r="R316" s="65"/>
      <c r="T316" s="65"/>
      <c r="U316" s="65"/>
      <c r="W316" s="65"/>
      <c r="X316" s="65"/>
    </row>
    <row r="317" spans="1:30" x14ac:dyDescent="0.55000000000000004">
      <c r="A317" s="65">
        <v>327</v>
      </c>
      <c r="B317" s="65" t="s">
        <v>881</v>
      </c>
      <c r="C317" s="65" t="s">
        <v>606</v>
      </c>
      <c r="D317" s="65" t="s">
        <v>544</v>
      </c>
      <c r="E317" s="65" t="s">
        <v>889</v>
      </c>
      <c r="F317" s="65"/>
      <c r="H317" s="65"/>
      <c r="I317" s="65">
        <v>0</v>
      </c>
      <c r="J317" s="65"/>
      <c r="K317" s="65"/>
      <c r="L317" s="65"/>
      <c r="N317" s="65"/>
      <c r="O317" s="65"/>
      <c r="S317" s="65"/>
      <c r="T317" s="65"/>
      <c r="V317" s="65"/>
    </row>
    <row r="318" spans="1:30" x14ac:dyDescent="0.55000000000000004">
      <c r="A318" s="65">
        <v>328</v>
      </c>
      <c r="B318" s="65" t="s">
        <v>974</v>
      </c>
      <c r="C318" s="65" t="s">
        <v>975</v>
      </c>
      <c r="D318" s="65" t="s">
        <v>547</v>
      </c>
      <c r="E318" s="65" t="s">
        <v>889</v>
      </c>
      <c r="F318" s="65"/>
      <c r="G318" s="65">
        <v>56.49</v>
      </c>
      <c r="H318" s="65"/>
      <c r="J318" s="65"/>
      <c r="K318" s="65"/>
      <c r="L318" s="65">
        <v>13.19</v>
      </c>
      <c r="M318" s="65"/>
      <c r="P318" s="65"/>
      <c r="Y318" s="65"/>
      <c r="Z318" s="65"/>
      <c r="AA318" s="65"/>
      <c r="AB318" s="65"/>
      <c r="AC318" s="65"/>
      <c r="AD318" s="65"/>
    </row>
    <row r="319" spans="1:30" x14ac:dyDescent="0.55000000000000004">
      <c r="A319" s="65"/>
      <c r="B319" s="65"/>
      <c r="C319" s="65"/>
      <c r="D319" s="65"/>
      <c r="E319" s="65"/>
      <c r="F319" s="65"/>
      <c r="L319" s="65"/>
      <c r="Q319" s="65"/>
      <c r="R319" s="65"/>
      <c r="S319" s="65"/>
      <c r="T319" s="65"/>
      <c r="U319" s="65"/>
    </row>
    <row r="320" spans="1:30" x14ac:dyDescent="0.55000000000000004">
      <c r="A320" s="65"/>
      <c r="B320" s="65"/>
      <c r="C320" s="65"/>
      <c r="D320" s="65"/>
      <c r="E320" s="65"/>
      <c r="F320" s="65"/>
      <c r="U320" s="65"/>
      <c r="V320" s="65"/>
      <c r="Y320" s="65"/>
      <c r="Z320" s="65"/>
      <c r="AA320" s="65"/>
      <c r="AB320" s="65"/>
      <c r="AC320" s="65"/>
      <c r="AD320" s="65"/>
    </row>
    <row r="321" spans="1:30" x14ac:dyDescent="0.55000000000000004">
      <c r="A321" s="65"/>
      <c r="B321" s="65"/>
      <c r="C321" s="65"/>
      <c r="D321" s="65"/>
      <c r="E321" s="65"/>
      <c r="F321" s="65"/>
      <c r="J321" s="65"/>
      <c r="R321" s="65"/>
      <c r="U321" s="65"/>
      <c r="V321" s="65"/>
      <c r="W321" s="65"/>
      <c r="X321" s="65"/>
    </row>
    <row r="322" spans="1:30" x14ac:dyDescent="0.55000000000000004">
      <c r="A322" s="65"/>
      <c r="B322" s="65"/>
      <c r="C322" s="65"/>
      <c r="D322" s="65"/>
      <c r="E322" s="65"/>
      <c r="F322" s="65"/>
      <c r="I322" s="65"/>
      <c r="J322" s="65"/>
      <c r="Q322" s="65"/>
      <c r="R322" s="65"/>
      <c r="T322" s="65"/>
      <c r="U322" s="65"/>
      <c r="Z322" s="65"/>
      <c r="AA322" s="65"/>
      <c r="AB322" s="65"/>
      <c r="AC322" s="65"/>
      <c r="AD322" s="65"/>
    </row>
    <row r="323" spans="1:30" x14ac:dyDescent="0.55000000000000004">
      <c r="A323" s="65"/>
      <c r="B323" s="65"/>
      <c r="C323" s="65"/>
      <c r="D323" s="65"/>
      <c r="E323" s="65"/>
      <c r="F323" s="65"/>
      <c r="H323" s="65"/>
      <c r="J323" s="65"/>
      <c r="K323" s="65"/>
      <c r="L323" s="65"/>
      <c r="M323" s="65"/>
      <c r="N323" s="65"/>
      <c r="O323" s="65"/>
      <c r="Q323" s="65"/>
      <c r="R323" s="65"/>
      <c r="S323" s="65"/>
      <c r="U323" s="65"/>
      <c r="W323" s="65"/>
    </row>
    <row r="324" spans="1:30" x14ac:dyDescent="0.55000000000000004">
      <c r="A324" s="65"/>
      <c r="B324" s="65"/>
      <c r="C324" s="65"/>
      <c r="D324" s="65"/>
      <c r="E324" s="65"/>
      <c r="F324" s="65"/>
      <c r="P324" s="65"/>
      <c r="Q324" s="65"/>
      <c r="R324" s="65"/>
      <c r="S324" s="65"/>
      <c r="T324" s="65"/>
      <c r="U324" s="65"/>
    </row>
    <row r="325" spans="1:30" x14ac:dyDescent="0.55000000000000004">
      <c r="A325" s="65"/>
      <c r="B325" s="65"/>
      <c r="C325" s="65"/>
      <c r="D325" s="65"/>
      <c r="E325" s="65"/>
      <c r="F325" s="65"/>
      <c r="I325" s="65"/>
      <c r="J325" s="65"/>
      <c r="M325" s="65"/>
      <c r="O325" s="65"/>
      <c r="R325" s="65"/>
    </row>
    <row r="326" spans="1:30" x14ac:dyDescent="0.55000000000000004">
      <c r="A326" s="65"/>
      <c r="B326" s="65"/>
      <c r="C326" s="65"/>
      <c r="D326" s="65"/>
      <c r="E326" s="65"/>
      <c r="F326" s="65"/>
      <c r="R326" s="65"/>
      <c r="T326" s="65"/>
      <c r="U326" s="65"/>
      <c r="Z326" s="65"/>
      <c r="AA326" s="65"/>
      <c r="AB326" s="65"/>
      <c r="AC326" s="65"/>
      <c r="AD326" s="65"/>
    </row>
    <row r="327" spans="1:30" x14ac:dyDescent="0.55000000000000004">
      <c r="A327" s="65"/>
      <c r="B327" s="65"/>
      <c r="C327" s="65"/>
      <c r="D327" s="65"/>
      <c r="E327" s="65"/>
      <c r="F327" s="65"/>
      <c r="R327" s="65"/>
      <c r="T327" s="65"/>
      <c r="U327" s="65"/>
      <c r="W327" s="65"/>
      <c r="X327" s="65"/>
      <c r="Y327" s="65"/>
    </row>
    <row r="328" spans="1:30" x14ac:dyDescent="0.55000000000000004">
      <c r="A328" s="65"/>
      <c r="B328" s="65"/>
      <c r="C328" s="65"/>
      <c r="D328" s="65"/>
      <c r="E328" s="65"/>
      <c r="F328" s="65"/>
      <c r="I328" s="65"/>
      <c r="L328" s="65"/>
      <c r="M328" s="65"/>
      <c r="Q328" s="65"/>
      <c r="T328" s="65"/>
    </row>
    <row r="329" spans="1:30" x14ac:dyDescent="0.55000000000000004">
      <c r="A329" s="65"/>
      <c r="B329" s="65"/>
      <c r="C329" s="65"/>
      <c r="D329" s="65"/>
      <c r="E329" s="65"/>
      <c r="F329" s="65"/>
      <c r="J329" s="65"/>
      <c r="N329" s="65"/>
      <c r="O329" s="65"/>
      <c r="R329" s="65"/>
      <c r="W329" s="65"/>
    </row>
    <row r="330" spans="1:30" x14ac:dyDescent="0.55000000000000004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Q330" s="65"/>
      <c r="R330" s="65"/>
      <c r="T330" s="65"/>
      <c r="U330" s="65"/>
      <c r="X330" s="65"/>
    </row>
    <row r="331" spans="1:30" x14ac:dyDescent="0.55000000000000004">
      <c r="A331" s="65"/>
      <c r="B331" s="65"/>
      <c r="C331" s="65"/>
      <c r="D331" s="65"/>
      <c r="E331" s="65"/>
      <c r="F331" s="65"/>
      <c r="G331" s="65"/>
      <c r="I331" s="65"/>
      <c r="K331" s="65"/>
      <c r="Q331" s="65"/>
      <c r="R331" s="65"/>
      <c r="Y331" s="65"/>
    </row>
    <row r="332" spans="1:30" x14ac:dyDescent="0.55000000000000004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R332" s="65"/>
      <c r="S332" s="65"/>
      <c r="U332" s="65"/>
      <c r="V332" s="65"/>
      <c r="Y332" s="65"/>
      <c r="Z332" s="65"/>
      <c r="AA332" s="65"/>
      <c r="AB332" s="65"/>
      <c r="AC332" s="65"/>
      <c r="AD332" s="65"/>
    </row>
    <row r="333" spans="1:30" x14ac:dyDescent="0.55000000000000004">
      <c r="A333" s="65"/>
      <c r="B333" s="65"/>
      <c r="C333" s="65"/>
      <c r="D333" s="65"/>
      <c r="E333" s="65"/>
      <c r="F333" s="65"/>
      <c r="H333" s="65"/>
      <c r="Q333" s="65"/>
      <c r="R333" s="65"/>
      <c r="U333" s="65"/>
      <c r="W333" s="65"/>
      <c r="X333" s="65"/>
      <c r="Z333" s="65"/>
      <c r="AA333" s="65"/>
      <c r="AB333" s="65"/>
      <c r="AC333" s="65"/>
      <c r="AD333" s="65"/>
    </row>
    <row r="334" spans="1:30" x14ac:dyDescent="0.55000000000000004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Q334" s="65"/>
      <c r="S334" s="65"/>
      <c r="V334" s="65"/>
      <c r="W334" s="65"/>
      <c r="Z334" s="65"/>
      <c r="AA334" s="65"/>
      <c r="AB334" s="65"/>
      <c r="AC334" s="65"/>
      <c r="AD334" s="65"/>
    </row>
    <row r="335" spans="1:30" x14ac:dyDescent="0.55000000000000004">
      <c r="A335" s="65"/>
      <c r="B335" s="65"/>
      <c r="C335" s="65"/>
      <c r="D335" s="65"/>
      <c r="E335" s="65"/>
      <c r="F335" s="65"/>
      <c r="O335" s="65"/>
      <c r="R335" s="65"/>
      <c r="S335" s="65"/>
    </row>
    <row r="336" spans="1:30" x14ac:dyDescent="0.55000000000000004">
      <c r="A336" s="65"/>
      <c r="B336" s="65"/>
      <c r="C336" s="65"/>
      <c r="D336" s="65"/>
      <c r="E336" s="65"/>
      <c r="F336" s="65"/>
      <c r="Q336" s="65"/>
      <c r="R336" s="65"/>
      <c r="S336" s="65"/>
      <c r="T336" s="65"/>
      <c r="U336" s="65"/>
    </row>
    <row r="337" spans="1:30" x14ac:dyDescent="0.55000000000000004">
      <c r="A337" s="65"/>
      <c r="B337" s="65"/>
      <c r="C337" s="65"/>
      <c r="D337" s="65"/>
      <c r="E337" s="65"/>
      <c r="F337" s="65"/>
      <c r="R337" s="65"/>
      <c r="U337" s="65"/>
      <c r="V337" s="65"/>
      <c r="Y337" s="65"/>
    </row>
    <row r="338" spans="1:30" x14ac:dyDescent="0.55000000000000004">
      <c r="A338" s="65"/>
      <c r="B338" s="65"/>
      <c r="C338" s="65"/>
      <c r="D338" s="65"/>
      <c r="E338" s="65"/>
      <c r="F338" s="65"/>
      <c r="R338" s="65"/>
      <c r="S338" s="65"/>
      <c r="T338" s="65"/>
      <c r="U338" s="65"/>
      <c r="Z338" s="65"/>
      <c r="AA338" s="65"/>
      <c r="AB338" s="65"/>
      <c r="AC338" s="65"/>
      <c r="AD338" s="65"/>
    </row>
    <row r="339" spans="1:30" x14ac:dyDescent="0.55000000000000004">
      <c r="A339" s="65"/>
      <c r="B339" s="65"/>
      <c r="C339" s="65"/>
      <c r="D339" s="65"/>
      <c r="E339" s="65"/>
      <c r="F339" s="65"/>
      <c r="I339" s="65"/>
      <c r="M339" s="65"/>
      <c r="N339" s="65"/>
      <c r="R339" s="65"/>
      <c r="S339" s="65"/>
      <c r="Z339" s="65"/>
      <c r="AA339" s="65"/>
      <c r="AB339" s="65"/>
      <c r="AC339" s="65"/>
      <c r="AD339" s="65"/>
    </row>
    <row r="340" spans="1:30" x14ac:dyDescent="0.55000000000000004">
      <c r="A340" s="65"/>
      <c r="B340" s="65"/>
      <c r="C340" s="65"/>
      <c r="D340" s="65"/>
      <c r="E340" s="65"/>
      <c r="F340" s="65"/>
      <c r="H340" s="65"/>
      <c r="I340" s="65"/>
      <c r="J340" s="65"/>
      <c r="K340" s="65"/>
      <c r="L340" s="65"/>
      <c r="M340" s="65"/>
      <c r="N340" s="65"/>
      <c r="Q340" s="65"/>
      <c r="S340" s="65"/>
      <c r="T340" s="65"/>
      <c r="U340" s="65"/>
    </row>
    <row r="341" spans="1:30" x14ac:dyDescent="0.55000000000000004">
      <c r="A341" s="65"/>
      <c r="B341" s="65"/>
      <c r="C341" s="65"/>
      <c r="D341" s="65"/>
      <c r="E341" s="65"/>
      <c r="F341" s="65"/>
      <c r="H341" s="65"/>
      <c r="P341" s="65"/>
      <c r="Q341" s="65"/>
      <c r="R341" s="65"/>
      <c r="S341" s="65"/>
    </row>
    <row r="342" spans="1:30" x14ac:dyDescent="0.55000000000000004">
      <c r="A342" s="65"/>
      <c r="B342" s="65"/>
      <c r="C342" s="65"/>
      <c r="D342" s="65"/>
      <c r="E342" s="65"/>
      <c r="F342" s="65"/>
      <c r="H342" s="65"/>
      <c r="M342" s="65"/>
      <c r="N342" s="65"/>
      <c r="R342" s="65"/>
      <c r="U342" s="65"/>
    </row>
    <row r="343" spans="1:30" x14ac:dyDescent="0.55000000000000004">
      <c r="A343" s="65"/>
      <c r="B343" s="65"/>
      <c r="C343" s="65"/>
      <c r="D343" s="65"/>
      <c r="E343" s="65"/>
      <c r="F343" s="65"/>
      <c r="R343" s="65"/>
      <c r="S343" s="65"/>
      <c r="V343" s="65"/>
      <c r="Y343" s="65"/>
    </row>
    <row r="344" spans="1:30" x14ac:dyDescent="0.55000000000000004">
      <c r="A344" s="65"/>
      <c r="B344" s="65"/>
      <c r="C344" s="65"/>
      <c r="D344" s="65"/>
      <c r="E344" s="65"/>
      <c r="F344" s="65"/>
      <c r="J344" s="65"/>
      <c r="L344" s="65"/>
      <c r="N344" s="65"/>
      <c r="O344" s="65"/>
      <c r="P344" s="65"/>
      <c r="Q344" s="65"/>
      <c r="R344" s="65"/>
      <c r="S344" s="65"/>
      <c r="U344" s="65"/>
    </row>
    <row r="345" spans="1:30" x14ac:dyDescent="0.55000000000000004">
      <c r="A345" s="65"/>
      <c r="B345" s="65"/>
      <c r="C345" s="65"/>
      <c r="D345" s="65"/>
      <c r="E345" s="65"/>
      <c r="F345" s="65"/>
      <c r="M345" s="65"/>
      <c r="N345" s="65"/>
      <c r="R345" s="65"/>
      <c r="S345" s="65"/>
      <c r="Z345" s="65"/>
      <c r="AA345" s="65"/>
      <c r="AB345" s="65"/>
      <c r="AC345" s="65"/>
      <c r="AD345" s="65"/>
    </row>
    <row r="346" spans="1:30" x14ac:dyDescent="0.55000000000000004">
      <c r="A346" s="65"/>
      <c r="B346" s="65"/>
      <c r="C346" s="65"/>
      <c r="D346" s="65"/>
      <c r="E346" s="65"/>
      <c r="F346" s="65"/>
      <c r="G346" s="65"/>
      <c r="O346" s="65"/>
      <c r="R346" s="65"/>
      <c r="S346" s="65"/>
    </row>
    <row r="347" spans="1:30" x14ac:dyDescent="0.55000000000000004">
      <c r="A347" s="65"/>
      <c r="B347" s="65"/>
      <c r="C347" s="65"/>
      <c r="D347" s="65"/>
      <c r="E347" s="65"/>
      <c r="F347" s="65"/>
      <c r="K347" s="65"/>
      <c r="R347" s="65"/>
      <c r="X347" s="65"/>
      <c r="Z347" s="65"/>
      <c r="AA347" s="65"/>
      <c r="AB347" s="65"/>
      <c r="AC347" s="65"/>
      <c r="AD347" s="65"/>
    </row>
    <row r="348" spans="1:30" x14ac:dyDescent="0.55000000000000004">
      <c r="A348" s="65"/>
      <c r="B348" s="65"/>
      <c r="C348" s="65"/>
      <c r="D348" s="65"/>
      <c r="E348" s="65"/>
      <c r="F348" s="65"/>
      <c r="J348" s="65"/>
      <c r="L348" s="65"/>
      <c r="O348" s="65"/>
      <c r="Q348" s="65"/>
      <c r="S348" s="65"/>
      <c r="T348" s="65"/>
      <c r="W348" s="65"/>
    </row>
    <row r="349" spans="1:30" x14ac:dyDescent="0.55000000000000004">
      <c r="A349" s="65"/>
      <c r="B349" s="65"/>
      <c r="C349" s="65"/>
      <c r="D349" s="65"/>
      <c r="E349" s="65"/>
      <c r="F349" s="65"/>
      <c r="L349" s="65"/>
      <c r="O349" s="65"/>
      <c r="R349" s="65"/>
      <c r="Y349" s="65"/>
    </row>
    <row r="350" spans="1:30" x14ac:dyDescent="0.55000000000000004">
      <c r="A350" s="65"/>
      <c r="B350" s="65"/>
      <c r="C350" s="65"/>
      <c r="D350" s="65"/>
      <c r="E350" s="65"/>
      <c r="F350" s="65"/>
      <c r="K350" s="65"/>
      <c r="O350" s="65"/>
      <c r="S350" s="65"/>
      <c r="X350" s="65"/>
      <c r="Z350" s="65"/>
      <c r="AA350" s="65"/>
      <c r="AB350" s="65"/>
      <c r="AC350" s="65"/>
      <c r="AD350" s="65"/>
    </row>
    <row r="351" spans="1:30" x14ac:dyDescent="0.55000000000000004">
      <c r="A351" s="65"/>
      <c r="B351" s="65"/>
      <c r="C351" s="65"/>
      <c r="D351" s="65"/>
      <c r="E351" s="65"/>
      <c r="F351" s="65"/>
      <c r="N351" s="65"/>
      <c r="P351" s="65"/>
      <c r="Q351" s="65"/>
      <c r="U351" s="65"/>
      <c r="Z351" s="65"/>
      <c r="AA351" s="65"/>
      <c r="AB351" s="65"/>
      <c r="AC351" s="65"/>
      <c r="AD351" s="65"/>
    </row>
    <row r="352" spans="1:30" x14ac:dyDescent="0.55000000000000004">
      <c r="A352" s="65"/>
      <c r="B352" s="65"/>
      <c r="C352" s="65"/>
      <c r="D352" s="65"/>
      <c r="E352" s="65"/>
      <c r="F352" s="65"/>
      <c r="R352" s="65"/>
      <c r="S352" s="65"/>
      <c r="W352" s="65"/>
      <c r="X352" s="65"/>
    </row>
    <row r="353" spans="1:30" x14ac:dyDescent="0.55000000000000004">
      <c r="A353" s="65"/>
      <c r="B353" s="65"/>
      <c r="C353" s="65"/>
      <c r="D353" s="65"/>
      <c r="E353" s="65"/>
      <c r="F353" s="65"/>
      <c r="I353" s="65"/>
      <c r="R353" s="65"/>
      <c r="U353" s="65"/>
      <c r="W353" s="65"/>
      <c r="X353" s="65"/>
    </row>
    <row r="354" spans="1:30" x14ac:dyDescent="0.55000000000000004">
      <c r="A354" s="65"/>
      <c r="B354" s="65"/>
      <c r="C354" s="65"/>
      <c r="D354" s="65"/>
      <c r="E354" s="65"/>
      <c r="F354" s="65"/>
      <c r="I354" s="65"/>
      <c r="Q354" s="65"/>
      <c r="R354" s="65"/>
      <c r="S354" s="65"/>
      <c r="T354" s="65"/>
    </row>
    <row r="355" spans="1:30" x14ac:dyDescent="0.55000000000000004">
      <c r="A355" s="65"/>
      <c r="B355" s="65"/>
      <c r="C355" s="65"/>
      <c r="D355" s="65"/>
      <c r="E355" s="65"/>
      <c r="F355" s="65"/>
      <c r="L355" s="65"/>
      <c r="Q355" s="65"/>
      <c r="R355" s="65"/>
      <c r="U355" s="65"/>
      <c r="W355" s="65"/>
    </row>
    <row r="356" spans="1:30" x14ac:dyDescent="0.55000000000000004">
      <c r="A356" s="65"/>
      <c r="B356" s="65"/>
      <c r="C356" s="65"/>
      <c r="D356" s="65"/>
      <c r="E356" s="65"/>
      <c r="F356" s="65"/>
      <c r="I356" s="65"/>
      <c r="Q356" s="65"/>
      <c r="S356" s="65"/>
      <c r="Z356" s="65"/>
      <c r="AA356" s="65"/>
      <c r="AB356" s="65"/>
      <c r="AC356" s="65"/>
      <c r="AD356" s="65"/>
    </row>
    <row r="357" spans="1:30" x14ac:dyDescent="0.55000000000000004">
      <c r="A357" s="65"/>
      <c r="B357" s="65"/>
      <c r="C357" s="65"/>
      <c r="D357" s="65"/>
      <c r="E357" s="65"/>
      <c r="F357" s="65"/>
      <c r="I357" s="65"/>
      <c r="J357" s="65"/>
      <c r="R357" s="65"/>
      <c r="S357" s="65"/>
    </row>
    <row r="358" spans="1:30" x14ac:dyDescent="0.55000000000000004">
      <c r="A358" s="65"/>
      <c r="B358" s="65"/>
      <c r="C358" s="65"/>
      <c r="D358" s="65"/>
      <c r="E358" s="65"/>
      <c r="F358" s="65"/>
      <c r="N358" s="65"/>
      <c r="R358" s="65"/>
      <c r="T358" s="65"/>
      <c r="X358" s="65"/>
      <c r="Y358" s="65"/>
    </row>
    <row r="359" spans="1:30" x14ac:dyDescent="0.55000000000000004">
      <c r="A359" s="65"/>
      <c r="B359" s="65"/>
      <c r="C359" s="65"/>
      <c r="D359" s="65"/>
      <c r="E359" s="65"/>
      <c r="F359" s="65"/>
      <c r="J359" s="65"/>
      <c r="O359" s="65"/>
      <c r="R359" s="65"/>
      <c r="S359" s="65"/>
      <c r="U359" s="65"/>
      <c r="X359" s="65"/>
    </row>
    <row r="360" spans="1:30" x14ac:dyDescent="0.55000000000000004">
      <c r="A360" s="65"/>
      <c r="B360" s="65"/>
      <c r="C360" s="65"/>
      <c r="D360" s="65"/>
      <c r="E360" s="65"/>
      <c r="F360" s="65"/>
      <c r="G360" s="65"/>
      <c r="K360" s="65"/>
      <c r="P360" s="65"/>
      <c r="R360" s="65"/>
      <c r="S360" s="65"/>
      <c r="U360" s="65"/>
      <c r="Y360" s="65"/>
    </row>
    <row r="361" spans="1:30" x14ac:dyDescent="0.55000000000000004">
      <c r="A361" s="65"/>
      <c r="B361" s="65"/>
      <c r="C361" s="65"/>
      <c r="D361" s="65"/>
      <c r="E361" s="65"/>
      <c r="F361" s="65"/>
      <c r="H361" s="65"/>
      <c r="R361" s="65"/>
      <c r="S361" s="65"/>
      <c r="U361" s="65"/>
      <c r="W361" s="65"/>
      <c r="X361" s="65"/>
    </row>
    <row r="362" spans="1:30" x14ac:dyDescent="0.55000000000000004">
      <c r="A362" s="65"/>
      <c r="B362" s="65"/>
      <c r="C362" s="65"/>
      <c r="D362" s="65"/>
      <c r="E362" s="65"/>
      <c r="F362" s="65"/>
      <c r="R362" s="65"/>
      <c r="U362" s="65"/>
      <c r="V362" s="65"/>
      <c r="Y362" s="65"/>
    </row>
    <row r="363" spans="1:30" x14ac:dyDescent="0.55000000000000004">
      <c r="A363" s="65"/>
      <c r="B363" s="65"/>
      <c r="C363" s="65"/>
      <c r="D363" s="65"/>
      <c r="E363" s="65"/>
      <c r="G363" s="65"/>
      <c r="H363" s="65"/>
      <c r="J363" s="65"/>
      <c r="K363" s="65"/>
      <c r="L363" s="65"/>
      <c r="M363" s="65"/>
      <c r="N363" s="65"/>
      <c r="O363" s="65"/>
      <c r="Z363" s="65"/>
      <c r="AA363" s="65"/>
      <c r="AB363" s="65"/>
      <c r="AC363" s="65"/>
      <c r="AD363" s="65"/>
    </row>
    <row r="364" spans="1:30" x14ac:dyDescent="0.55000000000000004">
      <c r="A364" s="65"/>
      <c r="B364" s="65"/>
      <c r="C364" s="65"/>
      <c r="D364" s="65"/>
      <c r="E364" s="65"/>
      <c r="F364" s="65"/>
      <c r="N364" s="65"/>
      <c r="S364" s="65"/>
      <c r="T364" s="65"/>
      <c r="W364" s="65"/>
    </row>
    <row r="365" spans="1:30" x14ac:dyDescent="0.55000000000000004">
      <c r="A365" s="65"/>
      <c r="B365" s="65"/>
      <c r="C365" s="65"/>
      <c r="D365" s="65"/>
      <c r="E365" s="65"/>
      <c r="F365" s="65"/>
      <c r="I365" s="65"/>
      <c r="N365" s="65"/>
      <c r="Q365" s="65"/>
      <c r="S365" s="65"/>
      <c r="U365" s="65"/>
      <c r="X365" s="65"/>
    </row>
    <row r="366" spans="1:30" x14ac:dyDescent="0.55000000000000004">
      <c r="A366" s="65"/>
      <c r="B366" s="65"/>
      <c r="C366" s="65"/>
      <c r="D366" s="65"/>
      <c r="E366" s="65"/>
      <c r="F366" s="65"/>
      <c r="I366" s="65"/>
      <c r="Q366" s="65"/>
      <c r="T366" s="65"/>
      <c r="X366" s="65"/>
      <c r="Y366" s="65"/>
      <c r="Z366" s="65"/>
      <c r="AA366" s="65"/>
      <c r="AB366" s="65"/>
      <c r="AC366" s="65"/>
      <c r="AD366" s="65"/>
    </row>
    <row r="367" spans="1:30" x14ac:dyDescent="0.55000000000000004">
      <c r="A367" s="65"/>
      <c r="B367" s="65"/>
      <c r="C367" s="65"/>
      <c r="D367" s="65"/>
      <c r="E367" s="65"/>
      <c r="F367" s="65"/>
      <c r="I367" s="65"/>
      <c r="Q367" s="65"/>
      <c r="R367" s="65"/>
      <c r="S367" s="65"/>
      <c r="T367" s="65"/>
      <c r="U367" s="65"/>
    </row>
    <row r="368" spans="1:30" x14ac:dyDescent="0.55000000000000004">
      <c r="A368" s="65"/>
      <c r="B368" s="65"/>
      <c r="C368" s="65"/>
      <c r="D368" s="65"/>
      <c r="E368" s="65"/>
      <c r="F368" s="65"/>
      <c r="N368" s="65"/>
      <c r="S368" s="65"/>
      <c r="V368" s="65"/>
    </row>
    <row r="369" spans="1:30" x14ac:dyDescent="0.55000000000000004">
      <c r="A369" s="65"/>
      <c r="B369" s="65"/>
      <c r="C369" s="65"/>
      <c r="D369" s="65"/>
      <c r="E369" s="65"/>
      <c r="F369" s="65"/>
      <c r="T369" s="65"/>
      <c r="X369" s="65"/>
      <c r="Y369" s="65"/>
      <c r="Z369" s="65"/>
      <c r="AA369" s="65"/>
      <c r="AB369" s="65"/>
      <c r="AC369" s="65"/>
      <c r="AD369" s="65"/>
    </row>
    <row r="370" spans="1:30" x14ac:dyDescent="0.55000000000000004">
      <c r="A370" s="65"/>
      <c r="B370" s="65"/>
      <c r="C370" s="65"/>
      <c r="D370" s="65"/>
      <c r="E370" s="65"/>
      <c r="F370" s="65"/>
      <c r="K370" s="65"/>
      <c r="Q370" s="65"/>
      <c r="R370" s="65"/>
      <c r="T370" s="65"/>
      <c r="U370" s="65"/>
      <c r="W370" s="65"/>
      <c r="Z370" s="65"/>
      <c r="AA370" s="65"/>
      <c r="AB370" s="65"/>
      <c r="AC370" s="65"/>
      <c r="AD370" s="65"/>
    </row>
    <row r="371" spans="1:30" x14ac:dyDescent="0.55000000000000004">
      <c r="A371" s="65"/>
      <c r="B371" s="65"/>
      <c r="C371" s="65"/>
      <c r="D371" s="65"/>
      <c r="E371" s="65"/>
      <c r="F371" s="65"/>
      <c r="G371" s="65"/>
      <c r="H371" s="65"/>
      <c r="I371" s="65"/>
      <c r="P371" s="65"/>
      <c r="R371" s="65"/>
      <c r="U371" s="65"/>
      <c r="W371" s="65"/>
    </row>
    <row r="372" spans="1:30" x14ac:dyDescent="0.55000000000000004">
      <c r="A372" s="65"/>
      <c r="B372" s="65"/>
      <c r="C372" s="65"/>
      <c r="D372" s="65"/>
      <c r="E372" s="65"/>
      <c r="F372" s="65"/>
      <c r="H372" s="65"/>
      <c r="I372" s="65"/>
      <c r="J372" s="65"/>
      <c r="N372" s="65"/>
      <c r="O372" s="65"/>
      <c r="Q372" s="65"/>
      <c r="R372" s="65"/>
      <c r="V372" s="65"/>
      <c r="Z372" s="65"/>
      <c r="AA372" s="65"/>
      <c r="AB372" s="65"/>
      <c r="AC372" s="65"/>
      <c r="AD372" s="65"/>
    </row>
    <row r="373" spans="1:30" x14ac:dyDescent="0.55000000000000004">
      <c r="A373" s="65"/>
      <c r="B373" s="65"/>
      <c r="C373" s="65"/>
      <c r="D373" s="65"/>
      <c r="E373" s="65"/>
      <c r="F373" s="65"/>
      <c r="L373" s="65"/>
      <c r="Q373" s="65"/>
      <c r="S373" s="65"/>
      <c r="Z373" s="65"/>
      <c r="AA373" s="65"/>
      <c r="AB373" s="65"/>
      <c r="AC373" s="65"/>
      <c r="AD373" s="65"/>
    </row>
    <row r="374" spans="1:30" x14ac:dyDescent="0.55000000000000004">
      <c r="A374" s="65"/>
      <c r="B374" s="65"/>
      <c r="C374" s="65"/>
      <c r="D374" s="65"/>
      <c r="E374" s="65"/>
      <c r="F374" s="65"/>
      <c r="G374" s="65"/>
      <c r="H374" s="65"/>
      <c r="L374" s="65"/>
      <c r="O374" s="65"/>
      <c r="S374" s="65"/>
      <c r="Y374" s="65"/>
    </row>
    <row r="375" spans="1:30" x14ac:dyDescent="0.55000000000000004">
      <c r="A375" s="65"/>
      <c r="B375" s="65"/>
      <c r="C375" s="65"/>
      <c r="D375" s="65"/>
      <c r="E375" s="65"/>
      <c r="F375" s="65"/>
      <c r="R375" s="65"/>
      <c r="T375" s="65"/>
      <c r="Z375" s="65"/>
      <c r="AA375" s="65"/>
      <c r="AB375" s="65"/>
      <c r="AC375" s="65"/>
      <c r="AD375" s="65"/>
    </row>
    <row r="376" spans="1:30" x14ac:dyDescent="0.55000000000000004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</row>
    <row r="377" spans="1:30" x14ac:dyDescent="0.55000000000000004">
      <c r="A377" s="65"/>
      <c r="B377" s="65"/>
      <c r="C377" s="65"/>
      <c r="D377" s="65"/>
      <c r="E377" s="65"/>
      <c r="F377" s="65"/>
      <c r="G377" s="65"/>
      <c r="P377" s="65"/>
      <c r="R377" s="65"/>
      <c r="U377" s="65"/>
      <c r="Z377" s="65"/>
      <c r="AA377" s="65"/>
      <c r="AB377" s="65"/>
      <c r="AC377" s="65"/>
      <c r="AD377" s="65"/>
    </row>
    <row r="378" spans="1:30" x14ac:dyDescent="0.55000000000000004">
      <c r="A378" s="65"/>
      <c r="B378" s="65"/>
      <c r="C378" s="65"/>
      <c r="D378" s="65"/>
      <c r="E378" s="65"/>
      <c r="F378" s="65"/>
      <c r="M378" s="65"/>
      <c r="P378" s="65"/>
      <c r="R378" s="65"/>
      <c r="U378" s="65"/>
      <c r="Y378" s="65"/>
      <c r="Z378" s="65"/>
      <c r="AA378" s="65"/>
      <c r="AB378" s="65"/>
      <c r="AC378" s="65"/>
      <c r="AD378" s="65"/>
    </row>
    <row r="379" spans="1:30" x14ac:dyDescent="0.55000000000000004">
      <c r="A379" s="65"/>
      <c r="B379" s="65"/>
      <c r="C379" s="65"/>
      <c r="D379" s="65"/>
      <c r="E379" s="65"/>
      <c r="F379" s="65"/>
      <c r="H379" s="65"/>
      <c r="P379" s="65"/>
      <c r="R379" s="65"/>
      <c r="T379" s="65"/>
      <c r="U379" s="65"/>
    </row>
    <row r="380" spans="1:30" x14ac:dyDescent="0.55000000000000004">
      <c r="A380" s="65"/>
      <c r="B380" s="65"/>
      <c r="C380" s="65"/>
      <c r="D380" s="65"/>
      <c r="E380" s="65"/>
      <c r="F380" s="65"/>
      <c r="G380" s="65"/>
      <c r="M380" s="65"/>
      <c r="P380" s="65"/>
      <c r="Q380" s="65"/>
      <c r="R380" s="65"/>
      <c r="T380" s="65"/>
      <c r="U380" s="65"/>
    </row>
    <row r="381" spans="1:30" x14ac:dyDescent="0.55000000000000004">
      <c r="A381" s="65"/>
      <c r="B381" s="65"/>
      <c r="C381" s="65"/>
      <c r="D381" s="65"/>
      <c r="E381" s="65"/>
      <c r="F381" s="65"/>
      <c r="L381" s="65"/>
      <c r="R381" s="65"/>
      <c r="S381" s="65"/>
      <c r="U381" s="65"/>
      <c r="Y381" s="65"/>
    </row>
    <row r="382" spans="1:30" x14ac:dyDescent="0.55000000000000004">
      <c r="A382" s="65"/>
      <c r="B382" s="65"/>
      <c r="C382" s="65"/>
      <c r="D382" s="65"/>
      <c r="E382" s="65"/>
      <c r="F382" s="65"/>
      <c r="H382" s="65"/>
      <c r="J382" s="65"/>
      <c r="N382" s="65"/>
      <c r="P382" s="65"/>
      <c r="Q382" s="65"/>
      <c r="S382" s="65"/>
      <c r="U382" s="65"/>
      <c r="Z382" s="65"/>
      <c r="AA382" s="65"/>
      <c r="AB382" s="65"/>
      <c r="AC382" s="65"/>
      <c r="AD382" s="65"/>
    </row>
    <row r="383" spans="1:30" x14ac:dyDescent="0.55000000000000004">
      <c r="A383" s="65"/>
      <c r="B383" s="65"/>
      <c r="C383" s="65"/>
      <c r="D383" s="65"/>
      <c r="E383" s="65"/>
      <c r="F383" s="65"/>
      <c r="R383" s="65"/>
      <c r="U383" s="65"/>
      <c r="V383" s="65"/>
      <c r="X383" s="65"/>
      <c r="Z383" s="65"/>
      <c r="AA383" s="65"/>
      <c r="AB383" s="65"/>
      <c r="AC383" s="65"/>
      <c r="AD383" s="65"/>
    </row>
    <row r="384" spans="1:30" x14ac:dyDescent="0.55000000000000004">
      <c r="A384" s="65"/>
      <c r="B384" s="65"/>
      <c r="C384" s="65"/>
      <c r="D384" s="65"/>
      <c r="E384" s="65"/>
      <c r="F384" s="65"/>
      <c r="H384" s="65"/>
      <c r="O384" s="65"/>
      <c r="Q384" s="65"/>
      <c r="R384" s="65"/>
      <c r="T384" s="65"/>
      <c r="U384" s="65"/>
    </row>
    <row r="385" spans="1:30" x14ac:dyDescent="0.55000000000000004">
      <c r="A385" s="65"/>
      <c r="B385" s="65"/>
      <c r="C385" s="65"/>
      <c r="D385" s="65"/>
      <c r="E385" s="65"/>
      <c r="F385" s="65"/>
      <c r="H385" s="65"/>
      <c r="S385" s="65"/>
      <c r="U385" s="65"/>
      <c r="W385" s="65"/>
      <c r="X385" s="65"/>
    </row>
    <row r="386" spans="1:30" x14ac:dyDescent="0.55000000000000004">
      <c r="A386" s="65"/>
      <c r="B386" s="65"/>
      <c r="C386" s="65"/>
      <c r="D386" s="65"/>
      <c r="E386" s="65"/>
      <c r="F386" s="65"/>
      <c r="G386" s="65"/>
      <c r="J386" s="65"/>
      <c r="L386" s="65"/>
      <c r="N386" s="65"/>
      <c r="O386" s="65"/>
      <c r="P386" s="65"/>
      <c r="X386" s="65"/>
    </row>
    <row r="387" spans="1:30" x14ac:dyDescent="0.55000000000000004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Q387" s="65"/>
      <c r="R387" s="65"/>
      <c r="U387" s="65"/>
      <c r="V387" s="65"/>
      <c r="Z387" s="65"/>
      <c r="AA387" s="65"/>
      <c r="AB387" s="65"/>
      <c r="AC387" s="65"/>
      <c r="AD387" s="65"/>
    </row>
    <row r="388" spans="1:30" x14ac:dyDescent="0.55000000000000004">
      <c r="A388" s="65"/>
      <c r="B388" s="65"/>
      <c r="C388" s="65"/>
      <c r="D388" s="65"/>
      <c r="E388" s="65"/>
      <c r="F388" s="65"/>
      <c r="H388" s="65"/>
      <c r="K388" s="65"/>
      <c r="M388" s="65"/>
      <c r="O388" s="65"/>
      <c r="R388" s="65"/>
      <c r="S388" s="65"/>
      <c r="U388" s="65"/>
    </row>
    <row r="389" spans="1:30" x14ac:dyDescent="0.55000000000000004">
      <c r="A389" s="65"/>
      <c r="B389" s="65"/>
      <c r="C389" s="65"/>
      <c r="D389" s="65"/>
      <c r="E389" s="65"/>
      <c r="F389" s="65"/>
      <c r="H389" s="65"/>
      <c r="K389" s="65"/>
      <c r="O389" s="65"/>
      <c r="R389" s="65"/>
    </row>
    <row r="390" spans="1:30" x14ac:dyDescent="0.55000000000000004">
      <c r="A390" s="65"/>
      <c r="B390" s="65"/>
      <c r="C390" s="65"/>
      <c r="D390" s="65"/>
      <c r="E390" s="65"/>
      <c r="F390" s="65"/>
      <c r="N390" s="65"/>
      <c r="R390" s="65"/>
      <c r="U390" s="65"/>
      <c r="Z390" s="65"/>
      <c r="AA390" s="65"/>
      <c r="AB390" s="65"/>
      <c r="AC390" s="65"/>
      <c r="AD390" s="65"/>
    </row>
    <row r="391" spans="1:30" x14ac:dyDescent="0.55000000000000004">
      <c r="A391" s="65"/>
      <c r="B391" s="65"/>
      <c r="C391" s="65"/>
      <c r="D391" s="65"/>
      <c r="E391" s="65"/>
      <c r="F391" s="65"/>
      <c r="I391" s="65"/>
      <c r="J391" s="65"/>
      <c r="L391" s="65"/>
      <c r="R391" s="65"/>
      <c r="U391" s="65"/>
      <c r="Z391" s="65"/>
      <c r="AA391" s="65"/>
      <c r="AB391" s="65"/>
      <c r="AC391" s="65"/>
      <c r="AD391" s="65"/>
    </row>
    <row r="392" spans="1:30" x14ac:dyDescent="0.55000000000000004">
      <c r="A392" s="65"/>
      <c r="B392" s="65"/>
      <c r="C392" s="65"/>
      <c r="D392" s="65"/>
      <c r="E392" s="65"/>
      <c r="F392" s="65"/>
      <c r="G392" s="65"/>
      <c r="I392" s="65"/>
      <c r="M392" s="65"/>
      <c r="P392" s="65"/>
      <c r="R392" s="65"/>
      <c r="S392" s="65"/>
      <c r="U392" s="65"/>
      <c r="V392" s="65"/>
    </row>
    <row r="393" spans="1:30" x14ac:dyDescent="0.55000000000000004">
      <c r="A393" s="65"/>
      <c r="B393" s="65"/>
      <c r="C393" s="65"/>
      <c r="D393" s="65"/>
      <c r="E393" s="65"/>
      <c r="F393" s="65"/>
      <c r="H393" s="65"/>
      <c r="J393" s="65"/>
      <c r="L393" s="65"/>
      <c r="M393" s="65"/>
      <c r="N393" s="65"/>
      <c r="R393" s="65"/>
      <c r="U393" s="65"/>
      <c r="V393" s="65"/>
      <c r="W393" s="65"/>
      <c r="X393" s="65"/>
    </row>
    <row r="394" spans="1:30" x14ac:dyDescent="0.55000000000000004">
      <c r="A394" s="65"/>
      <c r="B394" s="65"/>
      <c r="C394" s="65"/>
      <c r="D394" s="65"/>
      <c r="E394" s="65"/>
      <c r="F394" s="65"/>
      <c r="G394" s="65"/>
      <c r="H394" s="65"/>
      <c r="J394" s="65"/>
      <c r="K394" s="65"/>
      <c r="L394" s="65"/>
      <c r="M394" s="65"/>
      <c r="N394" s="65"/>
      <c r="O394" s="65"/>
      <c r="Q394" s="65"/>
      <c r="U394" s="65"/>
      <c r="W394" s="65"/>
      <c r="Y394" s="65"/>
    </row>
    <row r="395" spans="1:30" x14ac:dyDescent="0.55000000000000004">
      <c r="A395" s="65"/>
      <c r="B395" s="65"/>
      <c r="C395" s="65"/>
      <c r="D395" s="65"/>
      <c r="E395" s="65"/>
      <c r="F395" s="65"/>
      <c r="S395" s="65"/>
      <c r="T395" s="65"/>
      <c r="V395" s="65"/>
      <c r="X395" s="65"/>
      <c r="Y395" s="65"/>
    </row>
    <row r="396" spans="1:30" x14ac:dyDescent="0.55000000000000004">
      <c r="A396" s="65"/>
      <c r="B396" s="65"/>
      <c r="C396" s="65"/>
      <c r="D396" s="65"/>
      <c r="E396" s="65"/>
      <c r="F396" s="65"/>
      <c r="G396" s="65"/>
      <c r="H396" s="65"/>
      <c r="J396" s="65"/>
      <c r="K396" s="65"/>
      <c r="L396" s="65"/>
      <c r="M396" s="65"/>
      <c r="N396" s="65"/>
      <c r="O396" s="65"/>
      <c r="P396" s="65"/>
      <c r="W396" s="65"/>
      <c r="Z396" s="65"/>
      <c r="AA396" s="65"/>
      <c r="AB396" s="65"/>
      <c r="AC396" s="65"/>
      <c r="AD396" s="65"/>
    </row>
    <row r="397" spans="1:30" x14ac:dyDescent="0.55000000000000004">
      <c r="A397" s="65"/>
      <c r="B397" s="65"/>
      <c r="C397" s="65"/>
      <c r="D397" s="65"/>
      <c r="E397" s="65"/>
      <c r="F397" s="65"/>
      <c r="L397" s="65"/>
      <c r="R397" s="65"/>
      <c r="S397" s="65"/>
      <c r="Y397" s="65"/>
      <c r="Z397" s="65"/>
      <c r="AA397" s="65"/>
      <c r="AB397" s="65"/>
      <c r="AC397" s="65"/>
      <c r="AD397" s="65"/>
    </row>
    <row r="398" spans="1:30" x14ac:dyDescent="0.55000000000000004">
      <c r="A398" s="65"/>
      <c r="B398" s="65"/>
      <c r="C398" s="65"/>
      <c r="D398" s="65"/>
      <c r="E398" s="65"/>
      <c r="F398" s="65"/>
      <c r="G398" s="65"/>
      <c r="L398" s="65"/>
      <c r="R398" s="65"/>
      <c r="T398" s="65"/>
      <c r="U398" s="65"/>
    </row>
    <row r="399" spans="1:30" x14ac:dyDescent="0.55000000000000004">
      <c r="A399" s="65"/>
      <c r="B399" s="65"/>
      <c r="C399" s="65"/>
      <c r="D399" s="65"/>
      <c r="E399" s="65"/>
      <c r="F399" s="65"/>
      <c r="J399" s="65"/>
      <c r="Q399" s="65"/>
      <c r="R399" s="65"/>
      <c r="S399" s="65"/>
      <c r="T399" s="65"/>
      <c r="U399" s="65"/>
    </row>
    <row r="400" spans="1:30" x14ac:dyDescent="0.55000000000000004">
      <c r="A400" s="65"/>
      <c r="B400" s="65"/>
      <c r="C400" s="65"/>
      <c r="D400" s="65"/>
      <c r="E400" s="65"/>
      <c r="F400" s="65"/>
      <c r="Q400" s="65"/>
      <c r="R400" s="65"/>
      <c r="T400" s="65"/>
      <c r="U400" s="65"/>
      <c r="W400" s="65"/>
      <c r="Z400" s="65"/>
      <c r="AA400" s="65"/>
      <c r="AB400" s="65"/>
      <c r="AC400" s="65"/>
      <c r="AD400" s="65"/>
    </row>
    <row r="401" spans="1:30" x14ac:dyDescent="0.55000000000000004">
      <c r="A401" s="65"/>
      <c r="B401" s="65"/>
      <c r="C401" s="65"/>
      <c r="D401" s="65"/>
      <c r="E401" s="65"/>
      <c r="F401" s="65"/>
      <c r="N401" s="65"/>
      <c r="W401" s="65"/>
      <c r="Y401" s="65"/>
      <c r="Z401" s="65"/>
      <c r="AA401" s="65"/>
      <c r="AB401" s="65"/>
      <c r="AC401" s="65"/>
      <c r="AD401" s="65"/>
    </row>
    <row r="402" spans="1:30" x14ac:dyDescent="0.55000000000000004">
      <c r="A402" s="65"/>
      <c r="B402" s="65"/>
      <c r="C402" s="65"/>
      <c r="D402" s="65"/>
      <c r="E402" s="65"/>
      <c r="F402" s="65"/>
      <c r="K402" s="65"/>
      <c r="R402" s="65"/>
      <c r="U402" s="65"/>
      <c r="W402" s="65"/>
      <c r="X402" s="65"/>
      <c r="Z402" s="65"/>
      <c r="AA402" s="65"/>
      <c r="AB402" s="65"/>
      <c r="AC402" s="65"/>
      <c r="AD402" s="65"/>
    </row>
    <row r="403" spans="1:30" x14ac:dyDescent="0.55000000000000004">
      <c r="A403" s="65"/>
      <c r="B403" s="65"/>
      <c r="C403" s="65"/>
      <c r="D403" s="65"/>
      <c r="E403" s="65"/>
      <c r="F403" s="65"/>
      <c r="I403" s="65"/>
      <c r="J403" s="65"/>
      <c r="L403" s="65"/>
      <c r="Q403" s="65"/>
      <c r="S403" s="65"/>
      <c r="Z403" s="65"/>
      <c r="AA403" s="65"/>
      <c r="AB403" s="65"/>
      <c r="AC403" s="65"/>
      <c r="AD403" s="65"/>
    </row>
    <row r="404" spans="1:30" x14ac:dyDescent="0.55000000000000004">
      <c r="A404" s="65"/>
      <c r="B404" s="65"/>
      <c r="C404" s="65"/>
      <c r="D404" s="65"/>
      <c r="E404" s="65"/>
      <c r="F404" s="65"/>
      <c r="I404" s="65"/>
      <c r="J404" s="65"/>
      <c r="K404" s="65"/>
      <c r="O404" s="65"/>
      <c r="Q404" s="65"/>
      <c r="R404" s="65"/>
      <c r="U404" s="65"/>
    </row>
    <row r="405" spans="1:30" x14ac:dyDescent="0.55000000000000004">
      <c r="A405" s="65"/>
      <c r="B405" s="65"/>
      <c r="C405" s="65"/>
      <c r="D405" s="65"/>
      <c r="E405" s="65"/>
      <c r="F405" s="65"/>
      <c r="H405" s="65"/>
      <c r="I405" s="65"/>
      <c r="J405" s="65"/>
      <c r="N405" s="65"/>
      <c r="O405" s="65"/>
      <c r="R405" s="65"/>
      <c r="S405" s="65"/>
      <c r="T405" s="65"/>
      <c r="U405" s="65"/>
      <c r="V405" s="65"/>
    </row>
    <row r="406" spans="1:30" x14ac:dyDescent="0.55000000000000004">
      <c r="A406" s="65"/>
      <c r="B406" s="65"/>
      <c r="C406" s="65"/>
      <c r="D406" s="65"/>
      <c r="E406" s="65"/>
      <c r="F406" s="65"/>
      <c r="H406" s="65"/>
      <c r="J406" s="65"/>
      <c r="K406" s="65"/>
      <c r="N406" s="65"/>
      <c r="Q406" s="65"/>
      <c r="R406" s="65"/>
      <c r="U406" s="65"/>
    </row>
    <row r="407" spans="1:30" x14ac:dyDescent="0.55000000000000004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R407" s="65"/>
      <c r="U407" s="65"/>
      <c r="W407" s="65"/>
      <c r="X407" s="65"/>
    </row>
    <row r="408" spans="1:30" x14ac:dyDescent="0.55000000000000004">
      <c r="A408" s="65"/>
      <c r="B408" s="65"/>
      <c r="C408" s="65"/>
      <c r="D408" s="65"/>
      <c r="E408" s="65"/>
      <c r="F408" s="65"/>
      <c r="G408" s="65"/>
      <c r="I408" s="65"/>
      <c r="J408" s="65"/>
      <c r="L408" s="65"/>
      <c r="P408" s="65"/>
      <c r="Q408" s="65"/>
      <c r="V408" s="65"/>
      <c r="W408" s="65"/>
      <c r="X408" s="65"/>
      <c r="Y408" s="65"/>
    </row>
    <row r="409" spans="1:30" x14ac:dyDescent="0.55000000000000004">
      <c r="A409" s="65"/>
      <c r="B409" s="65"/>
      <c r="C409" s="65"/>
      <c r="D409" s="65"/>
      <c r="E409" s="65"/>
      <c r="F409" s="65"/>
      <c r="H409" s="65"/>
      <c r="I409" s="65"/>
      <c r="J409" s="65"/>
      <c r="K409" s="65"/>
      <c r="L409" s="65"/>
      <c r="M409" s="65"/>
      <c r="N409" s="65"/>
      <c r="P409" s="65"/>
      <c r="S409" s="65"/>
      <c r="U409" s="65"/>
      <c r="Y409" s="65"/>
    </row>
    <row r="410" spans="1:30" x14ac:dyDescent="0.55000000000000004">
      <c r="A410" s="65"/>
      <c r="B410" s="65"/>
      <c r="C410" s="65"/>
      <c r="D410" s="65"/>
      <c r="E410" s="65"/>
      <c r="F410" s="65"/>
      <c r="R410" s="65"/>
      <c r="S410" s="65"/>
      <c r="U410" s="65"/>
    </row>
    <row r="411" spans="1:30" x14ac:dyDescent="0.55000000000000004">
      <c r="A411" s="65"/>
      <c r="B411" s="65"/>
      <c r="C411" s="65"/>
      <c r="D411" s="65"/>
      <c r="E411" s="65"/>
      <c r="F411" s="65"/>
      <c r="N411" s="65"/>
      <c r="R411" s="65"/>
      <c r="U411" s="65"/>
      <c r="W411" s="65"/>
      <c r="X411" s="65"/>
    </row>
    <row r="412" spans="1:30" x14ac:dyDescent="0.55000000000000004">
      <c r="A412" s="65"/>
      <c r="B412" s="65"/>
      <c r="C412" s="65"/>
      <c r="D412" s="65"/>
      <c r="E412" s="65"/>
      <c r="F412" s="65"/>
      <c r="S412" s="65"/>
      <c r="U412" s="65"/>
      <c r="X412" s="65"/>
      <c r="Y412" s="65"/>
      <c r="Z412" s="65"/>
      <c r="AA412" s="65"/>
      <c r="AB412" s="65"/>
      <c r="AC412" s="65"/>
      <c r="AD412" s="65"/>
    </row>
    <row r="413" spans="1:30" x14ac:dyDescent="0.55000000000000004">
      <c r="A413" s="65"/>
      <c r="B413" s="65"/>
      <c r="C413" s="65"/>
      <c r="D413" s="65"/>
      <c r="E413" s="65"/>
      <c r="F413" s="65"/>
      <c r="G413" s="65"/>
      <c r="H413" s="65"/>
      <c r="K413" s="65"/>
      <c r="L413" s="65"/>
      <c r="M413" s="65"/>
      <c r="N413" s="65"/>
      <c r="O413" s="65"/>
      <c r="X413" s="65"/>
    </row>
    <row r="414" spans="1:30" x14ac:dyDescent="0.55000000000000004">
      <c r="A414" s="65"/>
      <c r="B414" s="65"/>
      <c r="C414" s="65"/>
      <c r="D414" s="65"/>
      <c r="E414" s="65"/>
      <c r="F414" s="65"/>
      <c r="K414" s="65"/>
      <c r="R414" s="65"/>
      <c r="S414" s="65"/>
      <c r="T414" s="65"/>
      <c r="U414" s="65"/>
      <c r="X414" s="65"/>
    </row>
    <row r="415" spans="1:30" x14ac:dyDescent="0.55000000000000004">
      <c r="A415" s="65"/>
      <c r="B415" s="65"/>
      <c r="C415" s="65"/>
      <c r="D415" s="65"/>
      <c r="E415" s="65"/>
      <c r="F415" s="65"/>
      <c r="U415" s="65"/>
      <c r="V415" s="65"/>
      <c r="X415" s="65"/>
    </row>
    <row r="416" spans="1:30" x14ac:dyDescent="0.55000000000000004">
      <c r="A416" s="65"/>
      <c r="B416" s="65"/>
      <c r="C416" s="65"/>
      <c r="D416" s="65"/>
      <c r="E416" s="65"/>
      <c r="F416" s="65"/>
      <c r="H416" s="65"/>
      <c r="L416" s="65"/>
      <c r="P416" s="65"/>
      <c r="Q416" s="65"/>
      <c r="U416" s="65"/>
      <c r="Y416" s="65"/>
    </row>
    <row r="417" spans="1:21" x14ac:dyDescent="0.55000000000000004">
      <c r="A417" s="65"/>
      <c r="B417" s="65"/>
      <c r="C417" s="65"/>
      <c r="D417" s="65"/>
      <c r="E417" s="65"/>
      <c r="F417" s="65"/>
      <c r="R417" s="65"/>
      <c r="S417" s="65"/>
      <c r="U417" s="65"/>
    </row>
  </sheetData>
  <pageMargins left="0.7" right="0.7" top="0.75" bottom="0.75" header="0.3" footer="0.3"/>
  <pageSetup paperSize="9" scale="53" fitToHeight="0" orientation="landscape" r:id="rId1"/>
  <rowBreaks count="10" manualBreakCount="10">
    <brk id="39" max="29" man="1"/>
    <brk id="63" max="29" man="1"/>
    <brk id="112" max="29" man="1"/>
    <brk id="138" max="29" man="1"/>
    <brk id="154" max="29" man="1"/>
    <brk id="193" max="29" man="1"/>
    <brk id="249" max="29" man="1"/>
    <brk id="279" max="29" man="1"/>
    <brk id="319" max="29" man="1"/>
    <brk id="40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Print</vt:lpstr>
      <vt:lpstr>U13</vt:lpstr>
      <vt:lpstr>3000</vt:lpstr>
      <vt:lpstr>U15</vt:lpstr>
      <vt:lpstr>U17</vt:lpstr>
      <vt:lpstr>U20</vt:lpstr>
      <vt:lpstr>Numbers</vt:lpstr>
      <vt:lpstr>Numbers!Print_Area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Carroll</dc:creator>
  <dc:description>This is the version amended in the lihgt of the 2013 experience.  Curently has the 2013 results as test and the Print sheet copied from WACT&amp;F2013v2.xls</dc:description>
  <cp:lastModifiedBy>ronan kearney</cp:lastModifiedBy>
  <cp:lastPrinted>2018-06-09T14:34:21Z</cp:lastPrinted>
  <dcterms:created xsi:type="dcterms:W3CDTF">2013-04-12T19:46:54Z</dcterms:created>
  <dcterms:modified xsi:type="dcterms:W3CDTF">2018-06-14T08:03:30Z</dcterms:modified>
</cp:coreProperties>
</file>